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19669\PRESUPUESTO\Trabajo 2020\INFORMES SEMESTRALES\PRIMER SEMESTRE\FINAL\"/>
    </mc:Choice>
  </mc:AlternateContent>
  <bookViews>
    <workbookView xWindow="0" yWindow="0" windowWidth="24000" windowHeight="9735"/>
  </bookViews>
  <sheets>
    <sheet name="SEMBRANDO" sheetId="2" r:id="rId1"/>
  </sheets>
  <definedNames>
    <definedName name="_xlnm._FilterDatabase" localSheetId="0" hidden="1">SEMBRANDO!$A$8:$AB$122</definedName>
    <definedName name="_xlnm.Print_Area" localSheetId="0">SEMBRANDO!$A$1:$Z$176</definedName>
    <definedName name="_xlnm.Print_Titles" localSheetId="0">SEMBRANDO!$8:$8</definedName>
  </definedNames>
  <calcPr calcId="152511"/>
</workbook>
</file>

<file path=xl/calcChain.xml><?xml version="1.0" encoding="utf-8"?>
<calcChain xmlns="http://schemas.openxmlformats.org/spreadsheetml/2006/main">
  <c r="D174" i="2" l="1"/>
  <c r="Y63" i="2" l="1"/>
  <c r="Y96" i="2"/>
  <c r="Y90" i="2"/>
  <c r="Y77" i="2"/>
  <c r="Y54" i="2"/>
  <c r="Y52" i="2"/>
  <c r="Y49" i="2"/>
  <c r="Y19" i="2"/>
  <c r="Y9" i="2"/>
  <c r="Y75" i="2"/>
  <c r="Y70" i="2"/>
  <c r="Z117" i="2"/>
  <c r="W96" i="2"/>
  <c r="V96" i="2"/>
  <c r="W90" i="2"/>
  <c r="V90" i="2"/>
  <c r="W77" i="2"/>
  <c r="V77" i="2"/>
  <c r="W75" i="2"/>
  <c r="V75" i="2"/>
  <c r="W70" i="2"/>
  <c r="V70" i="2"/>
  <c r="W63" i="2"/>
  <c r="V63" i="2"/>
  <c r="W54" i="2"/>
  <c r="V54" i="2"/>
  <c r="W52" i="2"/>
  <c r="V52" i="2"/>
  <c r="W49" i="2"/>
  <c r="V49" i="2"/>
  <c r="W19" i="2"/>
  <c r="V19" i="2"/>
  <c r="W9" i="2"/>
  <c r="V9" i="2"/>
  <c r="Y115" i="2" l="1"/>
  <c r="V115" i="2"/>
  <c r="W115" i="2"/>
  <c r="Z54" i="2"/>
  <c r="X54" i="2"/>
  <c r="U54" i="2"/>
  <c r="T54" i="2"/>
  <c r="S54" i="2"/>
  <c r="R54" i="2"/>
  <c r="G9" i="2"/>
  <c r="G49" i="2"/>
  <c r="G54" i="2"/>
  <c r="Z118" i="2" l="1"/>
  <c r="Z96" i="2"/>
  <c r="Z90" i="2"/>
  <c r="Z77" i="2"/>
  <c r="Z75" i="2"/>
  <c r="Z70" i="2"/>
  <c r="Z63" i="2"/>
  <c r="Z52" i="2"/>
  <c r="Z49" i="2"/>
  <c r="Z19" i="2"/>
  <c r="Z9" i="2"/>
  <c r="Z119" i="2" l="1"/>
  <c r="Z115" i="2"/>
  <c r="R96" i="2"/>
  <c r="R90" i="2"/>
  <c r="R77" i="2"/>
  <c r="R75" i="2"/>
  <c r="R70" i="2"/>
  <c r="R63" i="2"/>
  <c r="R52" i="2"/>
  <c r="R49" i="2"/>
  <c r="R19" i="2"/>
  <c r="R9" i="2"/>
  <c r="X96" i="2" l="1"/>
  <c r="X90" i="2"/>
  <c r="X77" i="2"/>
  <c r="X75" i="2"/>
  <c r="X70" i="2"/>
  <c r="X63" i="2"/>
  <c r="X52" i="2"/>
  <c r="X49" i="2"/>
  <c r="X19" i="2"/>
  <c r="X9" i="2"/>
  <c r="U96" i="2"/>
  <c r="T96" i="2"/>
  <c r="S96" i="2"/>
  <c r="U90" i="2"/>
  <c r="T90" i="2"/>
  <c r="S90" i="2"/>
  <c r="U77" i="2"/>
  <c r="T77" i="2"/>
  <c r="S77" i="2"/>
  <c r="U75" i="2"/>
  <c r="T75" i="2"/>
  <c r="S75" i="2"/>
  <c r="U70" i="2"/>
  <c r="T70" i="2"/>
  <c r="S70" i="2"/>
  <c r="U63" i="2"/>
  <c r="T63" i="2"/>
  <c r="S63" i="2"/>
  <c r="U52" i="2"/>
  <c r="T52" i="2"/>
  <c r="S52" i="2"/>
  <c r="U49" i="2"/>
  <c r="T49" i="2"/>
  <c r="S49" i="2"/>
  <c r="U19" i="2"/>
  <c r="T19" i="2"/>
  <c r="S19" i="2"/>
  <c r="U9" i="2"/>
  <c r="T9" i="2"/>
  <c r="S9" i="2"/>
  <c r="U115" i="2" l="1"/>
  <c r="T115" i="2"/>
  <c r="S115" i="2"/>
  <c r="X115" i="2"/>
  <c r="N96" i="2" l="1"/>
  <c r="M96" i="2"/>
  <c r="L96" i="2"/>
  <c r="K96" i="2"/>
  <c r="J96" i="2"/>
  <c r="I96" i="2"/>
  <c r="H96" i="2"/>
  <c r="G96" i="2"/>
  <c r="N90" i="2"/>
  <c r="M90" i="2"/>
  <c r="L90" i="2"/>
  <c r="K90" i="2"/>
  <c r="J90" i="2"/>
  <c r="I90" i="2"/>
  <c r="H90" i="2"/>
  <c r="G90" i="2"/>
  <c r="N77" i="2"/>
  <c r="M77" i="2"/>
  <c r="L77" i="2"/>
  <c r="K77" i="2"/>
  <c r="J77" i="2"/>
  <c r="I77" i="2"/>
  <c r="H77" i="2"/>
  <c r="G77" i="2"/>
  <c r="N75" i="2"/>
  <c r="M75" i="2"/>
  <c r="L75" i="2"/>
  <c r="K75" i="2"/>
  <c r="J75" i="2"/>
  <c r="I75" i="2"/>
  <c r="H75" i="2"/>
  <c r="G75" i="2"/>
  <c r="N70" i="2"/>
  <c r="M70" i="2"/>
  <c r="L70" i="2"/>
  <c r="K70" i="2"/>
  <c r="J70" i="2"/>
  <c r="I70" i="2"/>
  <c r="H70" i="2"/>
  <c r="G70" i="2"/>
  <c r="G69" i="2"/>
  <c r="N63" i="2"/>
  <c r="M63" i="2"/>
  <c r="L63" i="2"/>
  <c r="K63" i="2"/>
  <c r="J63" i="2"/>
  <c r="I63" i="2"/>
  <c r="H63" i="2"/>
  <c r="G63" i="2"/>
  <c r="N54" i="2"/>
  <c r="M54" i="2"/>
  <c r="L54" i="2"/>
  <c r="K54" i="2"/>
  <c r="J54" i="2"/>
  <c r="I54" i="2"/>
  <c r="H54" i="2"/>
  <c r="N52" i="2"/>
  <c r="M52" i="2"/>
  <c r="L52" i="2"/>
  <c r="K52" i="2"/>
  <c r="J52" i="2"/>
  <c r="I52" i="2"/>
  <c r="H52" i="2"/>
  <c r="G52" i="2"/>
  <c r="N49" i="2"/>
  <c r="M49" i="2"/>
  <c r="L49" i="2"/>
  <c r="K49" i="2"/>
  <c r="J49" i="2"/>
  <c r="I49" i="2"/>
  <c r="H49" i="2"/>
  <c r="G31" i="2"/>
  <c r="G19" i="2" s="1"/>
  <c r="N19" i="2"/>
  <c r="M19" i="2"/>
  <c r="L19" i="2"/>
  <c r="K19" i="2"/>
  <c r="J19" i="2"/>
  <c r="I19" i="2"/>
  <c r="H19" i="2"/>
  <c r="N9" i="2"/>
  <c r="M9" i="2"/>
  <c r="L9" i="2"/>
  <c r="K9" i="2"/>
  <c r="J9" i="2"/>
  <c r="I9" i="2"/>
  <c r="H9" i="2"/>
  <c r="J115" i="2" l="1"/>
  <c r="G115" i="2"/>
  <c r="H115" i="2"/>
  <c r="L115" i="2"/>
  <c r="I115" i="2"/>
  <c r="K115" i="2"/>
  <c r="M115" i="2"/>
  <c r="N115" i="2"/>
  <c r="D166" i="2" l="1"/>
  <c r="D155" i="2" l="1"/>
  <c r="D153" i="2" l="1"/>
  <c r="D149" i="2"/>
  <c r="D154" i="2"/>
  <c r="D152" i="2"/>
  <c r="D151" i="2"/>
  <c r="D150" i="2"/>
  <c r="D156" i="2" l="1"/>
  <c r="D122" i="2" l="1"/>
  <c r="D144" i="2" l="1"/>
  <c r="D140" i="2" l="1"/>
  <c r="D142" i="2"/>
  <c r="D141" i="2"/>
  <c r="D146" i="2" l="1"/>
  <c r="D134" i="2"/>
  <c r="D132" i="2"/>
  <c r="D135" i="2"/>
  <c r="D133" i="2"/>
  <c r="D128" i="2" l="1"/>
  <c r="D129" i="2" s="1"/>
  <c r="D136" i="2" l="1"/>
  <c r="D137" i="2" s="1"/>
  <c r="R115" i="2" l="1"/>
</calcChain>
</file>

<file path=xl/sharedStrings.xml><?xml version="1.0" encoding="utf-8"?>
<sst xmlns="http://schemas.openxmlformats.org/spreadsheetml/2006/main" count="679" uniqueCount="274">
  <si>
    <t>DEPARTAMENTO / EMPRESA</t>
  </si>
  <si>
    <t>1 - CONCEPCIÓN</t>
  </si>
  <si>
    <t>William Negrete</t>
  </si>
  <si>
    <t>CE-23023-15-109482</t>
  </si>
  <si>
    <t>Sgto. José Felix López</t>
  </si>
  <si>
    <t>Norte Pyahu</t>
  </si>
  <si>
    <t>Azotey</t>
  </si>
  <si>
    <t>Kuruzú de Hierro</t>
  </si>
  <si>
    <t>Horqueta</t>
  </si>
  <si>
    <t>Ing. Antonio Cabrera</t>
  </si>
  <si>
    <t>LP-23023-14-102308</t>
  </si>
  <si>
    <t>Aleman Cue</t>
  </si>
  <si>
    <t>Barcom S.A.</t>
  </si>
  <si>
    <t>LP-23023-15-118058</t>
  </si>
  <si>
    <t>2 - SAN PEDRO</t>
  </si>
  <si>
    <t>Proel Ingenieria</t>
  </si>
  <si>
    <t>Liberación</t>
  </si>
  <si>
    <t>Arroto Moroti</t>
  </si>
  <si>
    <t>Guayaibi</t>
  </si>
  <si>
    <t>Toro Piru II</t>
  </si>
  <si>
    <t>Yrybucua</t>
  </si>
  <si>
    <t>Vy´a Renda</t>
  </si>
  <si>
    <t>Roberto Chavez</t>
  </si>
  <si>
    <t>LP-23023-15-106795</t>
  </si>
  <si>
    <t xml:space="preserve"> </t>
  </si>
  <si>
    <t>Puntal de Luís Bóveda</t>
  </si>
  <si>
    <t>LP-23023-15-106794</t>
  </si>
  <si>
    <t>Santa Rosa del Aguaray</t>
  </si>
  <si>
    <t>Jaguarete Forest</t>
  </si>
  <si>
    <t>Consorcio Villa Serrana</t>
  </si>
  <si>
    <t>CE-23023-15-110485</t>
  </si>
  <si>
    <t>Tacuati</t>
  </si>
  <si>
    <t>Tacuaty Poty</t>
  </si>
  <si>
    <t>Ing. Juan Canatta</t>
  </si>
  <si>
    <t>LP-23023-15-117306</t>
  </si>
  <si>
    <t>Py´aguapy</t>
  </si>
  <si>
    <t>Constructora Eco SA</t>
  </si>
  <si>
    <t>LP-23023-15-117303</t>
  </si>
  <si>
    <t>Kamba Rembe</t>
  </si>
  <si>
    <t>4 - GUAIRÁ</t>
  </si>
  <si>
    <t>LP-23023-14-102480</t>
  </si>
  <si>
    <t>Paso Yobai</t>
  </si>
  <si>
    <t>Silvera Cue</t>
  </si>
  <si>
    <t>5 - CAAGUAZÚ</t>
  </si>
  <si>
    <t>Yhú</t>
  </si>
  <si>
    <t>Consorcio Iniciativas Mach</t>
  </si>
  <si>
    <t>LP-23023-15-117302</t>
  </si>
  <si>
    <t>Beta Ingeniería</t>
  </si>
  <si>
    <t>LP-23023-15-112541</t>
  </si>
  <si>
    <t>Construcciones Rivas SA</t>
  </si>
  <si>
    <t>LP-23023-15-115606</t>
  </si>
  <si>
    <t>Cecilio Baez</t>
  </si>
  <si>
    <t>San Agustin</t>
  </si>
  <si>
    <t>6 - CAAZAPÁ</t>
  </si>
  <si>
    <t>LP-23023-14-102311</t>
  </si>
  <si>
    <t>CE-23023-15-116395</t>
  </si>
  <si>
    <t xml:space="preserve">Tavai </t>
  </si>
  <si>
    <t>7 de Diciembre</t>
  </si>
  <si>
    <t>7 - ITAPUA</t>
  </si>
  <si>
    <t>Carlos A. Lopez</t>
  </si>
  <si>
    <t>Santa Isabel</t>
  </si>
  <si>
    <t>San Gerónimo</t>
  </si>
  <si>
    <t>8 - MISIONES</t>
  </si>
  <si>
    <t>Santa Rosa</t>
  </si>
  <si>
    <t>Ka'atygue</t>
  </si>
  <si>
    <t>10 - ALTO PARANÁ</t>
  </si>
  <si>
    <t>San Cristobal</t>
  </si>
  <si>
    <t>1° de Mayo</t>
  </si>
  <si>
    <t>Consorcio Itasa</t>
  </si>
  <si>
    <t>LI-23023-15-111708</t>
  </si>
  <si>
    <t>Ytakyry</t>
  </si>
  <si>
    <t>Acaray Costa</t>
  </si>
  <si>
    <t>Minga Porá</t>
  </si>
  <si>
    <t>Vy'a Renda (Lote 9)</t>
  </si>
  <si>
    <t>Minga Guazú</t>
  </si>
  <si>
    <t>21 de Setiembre</t>
  </si>
  <si>
    <t>Tavapy</t>
  </si>
  <si>
    <t>Tavapy II</t>
  </si>
  <si>
    <t>13 - AMAMBAY</t>
  </si>
  <si>
    <t>Yatyta SA</t>
  </si>
  <si>
    <t>CE-23023-15-109483</t>
  </si>
  <si>
    <t>Bella Vista</t>
  </si>
  <si>
    <t>Nueva Esperanza</t>
  </si>
  <si>
    <t>Pedro Juan Caballero</t>
  </si>
  <si>
    <t>Maria Auxiliadora</t>
  </si>
  <si>
    <t>Santa Clara</t>
  </si>
  <si>
    <t>Karapái</t>
  </si>
  <si>
    <t>14 - CANINDEYÚ</t>
  </si>
  <si>
    <t>Constructora Baumann</t>
  </si>
  <si>
    <t>LP-23023-15-112542</t>
  </si>
  <si>
    <t>Villa Ygatymi</t>
  </si>
  <si>
    <t>Curuguaty</t>
  </si>
  <si>
    <t>Maracana</t>
  </si>
  <si>
    <t>MM SA</t>
  </si>
  <si>
    <t>LP-23023-15-115602</t>
  </si>
  <si>
    <t>Ybypyta</t>
  </si>
  <si>
    <t>Britez Cue (Ybyrarobana)</t>
  </si>
  <si>
    <t>Tecnoedil SA</t>
  </si>
  <si>
    <t>CE-23023-15-118047</t>
  </si>
  <si>
    <t>Yasy Cañy</t>
  </si>
  <si>
    <t>Ex Acepar (Colonia San Juan)</t>
  </si>
  <si>
    <t>Ing. Manuel Román</t>
  </si>
  <si>
    <t>LP-23023-15-117304</t>
  </si>
  <si>
    <t>Huber Duré</t>
  </si>
  <si>
    <t>LP-23023-15-118053</t>
  </si>
  <si>
    <t>Maracaná</t>
  </si>
  <si>
    <t>TOTAL PROYECTO</t>
  </si>
  <si>
    <t>LOCALIDAD</t>
  </si>
  <si>
    <t>CIVSA</t>
  </si>
  <si>
    <t>A INICIAR</t>
  </si>
  <si>
    <t>EN EJECUCIÓN</t>
  </si>
  <si>
    <t>San Isidro del Norte</t>
  </si>
  <si>
    <t>Arroyito II</t>
  </si>
  <si>
    <t>Arroyito I</t>
  </si>
  <si>
    <t>Consorcio Villa Serrana II</t>
  </si>
  <si>
    <t>Iniciativas Constructivas S.A.</t>
  </si>
  <si>
    <t>RG Ingenieria y Servicios</t>
  </si>
  <si>
    <t>Constructora Alpe S.A.</t>
  </si>
  <si>
    <t>Beta Ingeniería S.A.</t>
  </si>
  <si>
    <t>San Estanislao</t>
  </si>
  <si>
    <t>Hachita</t>
  </si>
  <si>
    <t>Chore</t>
  </si>
  <si>
    <t>La Niña</t>
  </si>
  <si>
    <t>UB Construcciones</t>
  </si>
  <si>
    <t>Ing. Hernán Giménez</t>
  </si>
  <si>
    <t>Kororo-í</t>
  </si>
  <si>
    <t>Ara Pyahu</t>
  </si>
  <si>
    <t>Capiíbary</t>
  </si>
  <si>
    <t>3 - CORDILLERA</t>
  </si>
  <si>
    <t>Juan de Mena</t>
  </si>
  <si>
    <t>Carayao</t>
  </si>
  <si>
    <t>Arroyo Norte</t>
  </si>
  <si>
    <t>Ing. Ramón Salvioni</t>
  </si>
  <si>
    <t>María Cristina</t>
  </si>
  <si>
    <t>2G S.R.L.</t>
  </si>
  <si>
    <t>Emiliano Re</t>
  </si>
  <si>
    <t>Abaí</t>
  </si>
  <si>
    <t>Karapaí</t>
  </si>
  <si>
    <t>Zuizo Cué</t>
  </si>
  <si>
    <t>Ingeniería Aplicada S.A.</t>
  </si>
  <si>
    <t>Tava Guaraní</t>
  </si>
  <si>
    <t>TOTAL</t>
  </si>
  <si>
    <t>Araujo Cue (Col. Santa Rosa mi</t>
  </si>
  <si>
    <t>Minga Pora</t>
  </si>
  <si>
    <t>Vy'a Renda (Limo'y)</t>
  </si>
  <si>
    <t>LP-23023-16-133734</t>
  </si>
  <si>
    <t>LP-23023-16-133758</t>
  </si>
  <si>
    <t>LI-23023-15-110740</t>
  </si>
  <si>
    <t>LP-23023-16-133543</t>
  </si>
  <si>
    <t>Viviendas a Iniciar</t>
  </si>
  <si>
    <t>Viviendas en Ejecución</t>
  </si>
  <si>
    <t>Viviendas Terminadas</t>
  </si>
  <si>
    <t xml:space="preserve">Tacuati </t>
  </si>
  <si>
    <t>Viviendas a Licitar</t>
  </si>
  <si>
    <t>EN EJECUCION</t>
  </si>
  <si>
    <t>RESUMEN 2016</t>
  </si>
  <si>
    <t>RESUMEN 2017</t>
  </si>
  <si>
    <t>Puntal Construcciones</t>
  </si>
  <si>
    <t>Arroyo y Esteros</t>
  </si>
  <si>
    <t>Cañada Domínguez</t>
  </si>
  <si>
    <t>Tembiaporá</t>
  </si>
  <si>
    <t>Guahory</t>
  </si>
  <si>
    <t>Santa Teresa</t>
  </si>
  <si>
    <t>María Auxiliadora</t>
  </si>
  <si>
    <t>Palmital</t>
  </si>
  <si>
    <t>Alto Verá</t>
  </si>
  <si>
    <t>Libertad del Sur</t>
  </si>
  <si>
    <t>Arquitectónica S.R.L.</t>
  </si>
  <si>
    <t>Itakyry</t>
  </si>
  <si>
    <t>Chino Kué II</t>
  </si>
  <si>
    <t>Chino Kué I</t>
  </si>
  <si>
    <t>Ypehú</t>
  </si>
  <si>
    <t>Ara Verá</t>
  </si>
  <si>
    <t>La Paloma</t>
  </si>
  <si>
    <t>Manduará</t>
  </si>
  <si>
    <t>Jamaica</t>
  </si>
  <si>
    <t>Vial Sur</t>
  </si>
  <si>
    <t xml:space="preserve">Vial Sur </t>
  </si>
  <si>
    <t>Lantana S.A.</t>
  </si>
  <si>
    <t>CULMINADA</t>
  </si>
  <si>
    <t xml:space="preserve">EN EJECUCIÓN </t>
  </si>
  <si>
    <t>PARALIZADA</t>
  </si>
  <si>
    <t>RESCINDIDA</t>
  </si>
  <si>
    <t>General Resquin</t>
  </si>
  <si>
    <t xml:space="preserve">Moisés Bertoni </t>
  </si>
  <si>
    <t>Santa Rosa de Lima</t>
  </si>
  <si>
    <t>Paso Tuna - Terminación</t>
  </si>
  <si>
    <t>Paso Tuna- Obra Nueva</t>
  </si>
  <si>
    <t>Marqueti (Ko'e Porá)-Terminación</t>
  </si>
  <si>
    <t>Marqueti (Ko'e Porá)- Obra Nueva</t>
  </si>
  <si>
    <t>Pegasus S.A.</t>
  </si>
  <si>
    <t>Ramón Salvioni</t>
  </si>
  <si>
    <t>Hernàn Giménez</t>
  </si>
  <si>
    <t>Terminacion de vivienda</t>
  </si>
  <si>
    <t>Norte Pyahu - terminación</t>
  </si>
  <si>
    <t>DEPARTAMENTO</t>
  </si>
  <si>
    <t>ASENTAMIENTO</t>
  </si>
  <si>
    <t>RESUMEN 2015</t>
  </si>
  <si>
    <t>Paralizada</t>
  </si>
  <si>
    <t>EN LICITACIÓN</t>
  </si>
  <si>
    <t>Nuevo Proyecto</t>
  </si>
  <si>
    <t>ANULADA</t>
  </si>
  <si>
    <t>LPN 2/16</t>
  </si>
  <si>
    <t>LPN 1/18</t>
  </si>
  <si>
    <t>Ing. Manuel Román Solís</t>
  </si>
  <si>
    <t>LPN 4/16</t>
  </si>
  <si>
    <t>LPN 2/17</t>
  </si>
  <si>
    <t>Jaguarete Forest II</t>
  </si>
  <si>
    <t>Consultora Noesis</t>
  </si>
  <si>
    <t>LPN 1/17</t>
  </si>
  <si>
    <t>LPN 6/17</t>
  </si>
  <si>
    <t>LPN 16/17</t>
  </si>
  <si>
    <t>EN PROYECTO</t>
  </si>
  <si>
    <t>LPN 18/17</t>
  </si>
  <si>
    <t>José Felipe Barboza Ferreira</t>
  </si>
  <si>
    <t>Ing. Ubaldo Martín BrÍtez</t>
  </si>
  <si>
    <t>LPN 17/17</t>
  </si>
  <si>
    <t>Edifica Constructora S.A</t>
  </si>
  <si>
    <t>LPN 06/17</t>
  </si>
  <si>
    <t>LPN 01/18</t>
  </si>
  <si>
    <t>RESUMEN META 2018 AL 30/06/2018</t>
  </si>
  <si>
    <t>RESUMEN META 2018 AL 31/12/2018</t>
  </si>
  <si>
    <t>Deco S.R.L.</t>
  </si>
  <si>
    <t>Originalmente el proyecto contemplaba la construcción de 59 viviendas, 19 de las cuales fueron anuladas. Quedan 40 viviendas en proyecto.</t>
  </si>
  <si>
    <t>15 viviendas anuladas. Quedan 83 en proyecto.</t>
  </si>
  <si>
    <t>6 viviendas a rescindirse. Resolución 807 de fecha 27/12/18. Convenio modificatorio pendiente.</t>
  </si>
  <si>
    <t>OBSERVACIÓN</t>
  </si>
  <si>
    <t>CULMINADA EN MAYO/19</t>
  </si>
  <si>
    <t>AÑOS</t>
  </si>
  <si>
    <t>CULMINADA 2016</t>
  </si>
  <si>
    <t>CULMINADA 2017</t>
  </si>
  <si>
    <t>CULMINADA 2019</t>
  </si>
  <si>
    <t>CULMINADA 2018</t>
  </si>
  <si>
    <t>CODIGO DE CONTRATACIÓN (C.C)</t>
  </si>
  <si>
    <t>CULMINADA 2015</t>
  </si>
  <si>
    <t>Caraguatay SA</t>
  </si>
  <si>
    <t>LP-23023-14-102315</t>
  </si>
  <si>
    <t>Sidepar 7000</t>
  </si>
  <si>
    <t>LP-23023-16-134702</t>
  </si>
  <si>
    <t>LP-23023-16-134276</t>
  </si>
  <si>
    <t>LP-23023-16-134285</t>
  </si>
  <si>
    <t>LP-23023-16-134720</t>
  </si>
  <si>
    <t>LP-23023-16-134725</t>
  </si>
  <si>
    <t>Yatytay</t>
  </si>
  <si>
    <t>CULMINADAS D.D. 2018</t>
  </si>
  <si>
    <t>CULMINADAS D.D. 2019</t>
  </si>
  <si>
    <t>N° DE LICITACIÓN</t>
  </si>
  <si>
    <t>CULMINADA EN JUNIO/19</t>
  </si>
  <si>
    <t>Paso Tuna</t>
  </si>
  <si>
    <t>LPN 03/18</t>
  </si>
  <si>
    <t>LPN 04/16</t>
  </si>
  <si>
    <t>LPN 11/18</t>
  </si>
  <si>
    <t>LPN 02/16</t>
  </si>
  <si>
    <t>LPN 01/15</t>
  </si>
  <si>
    <t>JL y Compañía S.A.</t>
  </si>
  <si>
    <t>Pegasus S.A. Empresa Constructora</t>
  </si>
  <si>
    <t>Villa Ygatimi</t>
  </si>
  <si>
    <t>100</t>
  </si>
  <si>
    <t>RESUMEN META 2019 AL 31/12/2019</t>
  </si>
  <si>
    <t>CULMINADA 2018 NÚÑEZ</t>
  </si>
  <si>
    <t>CULMINADA 2020</t>
  </si>
  <si>
    <t>META SIAF INICIAL 2020</t>
  </si>
  <si>
    <t>% AVANCE DE OBRAS AL 30/06/2020</t>
  </si>
  <si>
    <t>ESTADO DE LA OBRA AL 30/06/2020</t>
  </si>
  <si>
    <t>AÑO 2020</t>
  </si>
  <si>
    <t>3 de Mayo</t>
  </si>
  <si>
    <t>Kuruzú de Hierro - terminación</t>
  </si>
  <si>
    <t>Ma. Auxiliadora - terminación</t>
  </si>
  <si>
    <t>Unión Agricola</t>
  </si>
  <si>
    <t>Se cambión de distrito de a 3 de Mayo y de Asentamiento de María Auxiliadora a Unión Agrícola , Covenio modificatorio Res. N° 807-18</t>
  </si>
  <si>
    <t>CULMINADA AGOSTO 2018 A JUNIO 2020 DURÁN</t>
  </si>
  <si>
    <t>CULMINADA  2018  DURÁN</t>
  </si>
  <si>
    <t>PROYECTO 8 - CONSTRUCCIÓN DE 5800 SOLUCIONES HABITACIONALES EN AREAS RURALES DEL PY   (SEMBRANDO OPORTUNIADES)</t>
  </si>
  <si>
    <t>RESUMEN META 2020 AL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</si>
</sst>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i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Arial"/>
      <family val="2"/>
    </font>
    <font>
      <b/>
      <sz val="7"/>
      <color theme="0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4" fillId="0" borderId="0" xfId="2" applyFont="1"/>
    <xf numFmtId="0" fontId="4" fillId="0" borderId="0" xfId="2" applyFont="1" applyFill="1"/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0" xfId="2" applyFont="1" applyAlignment="1">
      <alignment horizontal="left"/>
    </xf>
    <xf numFmtId="3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/>
    <xf numFmtId="0" fontId="4" fillId="0" borderId="0" xfId="2" applyFont="1" applyAlignment="1"/>
    <xf numFmtId="0" fontId="7" fillId="0" borderId="1" xfId="2" applyFont="1" applyFill="1" applyBorder="1" applyAlignment="1">
      <alignment vertical="center"/>
    </xf>
    <xf numFmtId="0" fontId="6" fillId="0" borderId="1" xfId="0" applyFont="1" applyFill="1" applyBorder="1" applyAlignment="1"/>
    <xf numFmtId="10" fontId="7" fillId="2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/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2" fillId="3" borderId="1" xfId="2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vertical="center" wrapText="1"/>
    </xf>
    <xf numFmtId="1" fontId="12" fillId="3" borderId="1" xfId="2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/>
    </xf>
    <xf numFmtId="0" fontId="13" fillId="3" borderId="1" xfId="2" applyFont="1" applyFill="1" applyBorder="1" applyAlignment="1"/>
    <xf numFmtId="0" fontId="13" fillId="3" borderId="1" xfId="2" applyFont="1" applyFill="1" applyBorder="1"/>
    <xf numFmtId="0" fontId="13" fillId="3" borderId="1" xfId="2" applyFont="1" applyFill="1" applyBorder="1" applyAlignment="1">
      <alignment horizontal="left"/>
    </xf>
    <xf numFmtId="0" fontId="13" fillId="3" borderId="1" xfId="2" applyFont="1" applyFill="1" applyBorder="1" applyAlignment="1">
      <alignment horizontal="right"/>
    </xf>
    <xf numFmtId="3" fontId="13" fillId="3" borderId="1" xfId="2" applyNumberFormat="1" applyFont="1" applyFill="1" applyBorder="1" applyAlignment="1"/>
    <xf numFmtId="0" fontId="14" fillId="0" borderId="1" xfId="2" applyFont="1" applyBorder="1"/>
    <xf numFmtId="0" fontId="14" fillId="0" borderId="1" xfId="2" applyFont="1" applyBorder="1" applyAlignment="1">
      <alignment horizontal="left"/>
    </xf>
    <xf numFmtId="3" fontId="14" fillId="0" borderId="1" xfId="2" applyNumberFormat="1" applyFont="1" applyBorder="1" applyAlignment="1"/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3" xfId="2" applyFont="1" applyFill="1" applyBorder="1" applyAlignment="1">
      <alignment vertical="center" wrapText="1"/>
    </xf>
    <xf numFmtId="0" fontId="7" fillId="0" borderId="3" xfId="2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2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1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1" fontId="15" fillId="3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left" vertical="center"/>
    </xf>
    <xf numFmtId="3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" fontId="7" fillId="0" borderId="1" xfId="2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14" fillId="0" borderId="1" xfId="2" applyNumberFormat="1" applyFont="1" applyBorder="1"/>
    <xf numFmtId="0" fontId="13" fillId="0" borderId="0" xfId="2" applyFont="1" applyFill="1" applyBorder="1" applyAlignment="1"/>
    <xf numFmtId="0" fontId="14" fillId="0" borderId="0" xfId="2" applyFont="1" applyFill="1" applyBorder="1"/>
    <xf numFmtId="3" fontId="14" fillId="0" borderId="0" xfId="2" applyNumberFormat="1" applyFont="1" applyFill="1" applyBorder="1" applyAlignment="1"/>
    <xf numFmtId="3" fontId="13" fillId="0" borderId="0" xfId="2" applyNumberFormat="1" applyFont="1" applyFill="1" applyBorder="1" applyAlignment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vertical="center" wrapText="1"/>
    </xf>
    <xf numFmtId="0" fontId="12" fillId="3" borderId="3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3" fontId="14" fillId="0" borderId="1" xfId="2" applyNumberFormat="1" applyFont="1" applyFill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1" fontId="11" fillId="3" borderId="1" xfId="2" applyNumberFormat="1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/>
    </xf>
    <xf numFmtId="3" fontId="9" fillId="3" borderId="6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vertical="center"/>
    </xf>
    <xf numFmtId="0" fontId="17" fillId="3" borderId="1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4" fillId="3" borderId="1" xfId="2" applyFont="1" applyFill="1" applyBorder="1"/>
    <xf numFmtId="0" fontId="4" fillId="3" borderId="0" xfId="2" applyFont="1" applyFill="1" applyAlignment="1"/>
    <xf numFmtId="0" fontId="4" fillId="0" borderId="3" xfId="2" applyFont="1" applyFill="1" applyBorder="1" applyAlignment="1">
      <alignment horizontal="left" vertical="center" wrapText="1"/>
    </xf>
    <xf numFmtId="0" fontId="11" fillId="3" borderId="1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left"/>
    </xf>
    <xf numFmtId="3" fontId="6" fillId="0" borderId="7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3" fontId="11" fillId="0" borderId="1" xfId="2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1" fillId="3" borderId="1" xfId="2" applyNumberFormat="1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 wrapText="1"/>
    </xf>
    <xf numFmtId="3" fontId="18" fillId="0" borderId="0" xfId="2" applyNumberFormat="1" applyFont="1" applyFill="1" applyBorder="1" applyAlignment="1">
      <alignment vertical="center"/>
    </xf>
    <xf numFmtId="3" fontId="19" fillId="0" borderId="0" xfId="2" applyNumberFormat="1" applyFont="1" applyFill="1" applyBorder="1" applyAlignment="1">
      <alignment horizontal="left" vertical="center" wrapText="1"/>
    </xf>
    <xf numFmtId="3" fontId="20" fillId="0" borderId="0" xfId="2" applyNumberFormat="1" applyFont="1" applyFill="1" applyBorder="1" applyAlignment="1">
      <alignment horizontal="left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3" fontId="19" fillId="0" borderId="0" xfId="2" applyNumberFormat="1" applyFont="1" applyFill="1" applyBorder="1" applyAlignment="1">
      <alignment horizontal="center" vertical="center"/>
    </xf>
    <xf numFmtId="1" fontId="7" fillId="0" borderId="8" xfId="2" applyNumberFormat="1" applyFont="1" applyFill="1" applyBorder="1" applyAlignment="1">
      <alignment horizontal="center" vertical="center" wrapText="1"/>
    </xf>
    <xf numFmtId="1" fontId="7" fillId="0" borderId="0" xfId="2" applyNumberFormat="1" applyFont="1" applyFill="1" applyBorder="1" applyAlignment="1">
      <alignment horizontal="center" vertical="center" wrapText="1"/>
    </xf>
    <xf numFmtId="1" fontId="4" fillId="0" borderId="0" xfId="2" applyNumberFormat="1" applyFont="1"/>
    <xf numFmtId="17" fontId="7" fillId="0" borderId="3" xfId="2" applyNumberFormat="1" applyFont="1" applyFill="1" applyBorder="1" applyAlignment="1">
      <alignment horizontal="left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3" fontId="9" fillId="3" borderId="6" xfId="0" applyNumberFormat="1" applyFont="1" applyFill="1" applyBorder="1" applyAlignment="1">
      <alignment horizontal="center" vertical="center"/>
    </xf>
    <xf numFmtId="3" fontId="4" fillId="0" borderId="0" xfId="2" applyNumberFormat="1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://intranet/Helpdesk1/Knowledge%20Base/logos1.gif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1266265</xdr:colOff>
      <xdr:row>178</xdr:row>
      <xdr:rowOff>11206</xdr:rowOff>
    </xdr:from>
    <xdr:to>
      <xdr:col>4</xdr:col>
      <xdr:colOff>22411</xdr:colOff>
      <xdr:row>193</xdr:row>
      <xdr:rowOff>90206</xdr:rowOff>
    </xdr:to>
    <xdr:pic>
      <xdr:nvPicPr>
        <xdr:cNvPr id="1025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265" y="10925735"/>
          <a:ext cx="3238499" cy="2432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913167</xdr:colOff>
      <xdr:row>5</xdr:row>
      <xdr:rowOff>115420</xdr:rowOff>
    </xdr:to>
    <xdr:pic>
      <xdr:nvPicPr>
        <xdr:cNvPr id="5" name="Imagen 2" descr="http://intranet/Helpdesk1/Knowledge%20Base/logos1.gif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677"/>
        <a:stretch>
          <a:fillRect/>
        </a:stretch>
      </xdr:blipFill>
      <xdr:spPr bwMode="auto">
        <a:xfrm>
          <a:off x="0" y="156882"/>
          <a:ext cx="228028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5</xdr:row>
      <xdr:rowOff>54460</xdr:rowOff>
    </xdr:to>
    <xdr:pic>
      <xdr:nvPicPr>
        <xdr:cNvPr id="8" name="Imagen 2" descr="ENCABEZADO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4912" y="156882"/>
          <a:ext cx="1912620" cy="68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5</xdr:row>
      <xdr:rowOff>109705</xdr:rowOff>
    </xdr:to>
    <xdr:pic>
      <xdr:nvPicPr>
        <xdr:cNvPr id="11" name="Imagen 1" descr="gobierno-nacional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58058" y="156882"/>
          <a:ext cx="1638300" cy="167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AK174"/>
  <sheetViews>
    <sheetView tabSelected="1" topLeftCell="A11" zoomScale="85" zoomScaleNormal="85" zoomScaleSheetLayoutView="70" workbookViewId="0">
      <selection activeCell="G168" sqref="G168"/>
    </sheetView>
  </sheetViews>
  <sheetFormatPr baseColWidth="10" defaultColWidth="11.42578125" defaultRowHeight="12.75" x14ac:dyDescent="0.2"/>
  <cols>
    <col min="1" max="1" width="20.5703125" style="3" customWidth="1"/>
    <col min="2" max="2" width="24.42578125" style="3" customWidth="1"/>
    <col min="3" max="3" width="21.5703125" style="8" hidden="1" customWidth="1"/>
    <col min="4" max="4" width="22.42578125" style="16" customWidth="1"/>
    <col min="5" max="5" width="24.5703125" style="3" customWidth="1"/>
    <col min="6" max="6" width="11.7109375" style="3" customWidth="1"/>
    <col min="7" max="9" width="11.42578125" style="3" customWidth="1"/>
    <col min="10" max="10" width="13" style="3" customWidth="1"/>
    <col min="11" max="11" width="13.140625" style="3" hidden="1" customWidth="1"/>
    <col min="12" max="12" width="11.42578125" style="3" hidden="1" customWidth="1"/>
    <col min="13" max="13" width="12.5703125" style="3" customWidth="1"/>
    <col min="14" max="14" width="11.42578125" style="3" hidden="1" customWidth="1"/>
    <col min="15" max="16" width="12.5703125" style="3" customWidth="1"/>
    <col min="17" max="17" width="26.42578125" style="3" hidden="1" customWidth="1"/>
    <col min="18" max="18" width="12.7109375" style="3" hidden="1" customWidth="1"/>
    <col min="19" max="24" width="12.28515625" style="3" hidden="1" customWidth="1"/>
    <col min="25" max="25" width="12.140625" style="3" hidden="1" customWidth="1"/>
    <col min="26" max="26" width="12.28515625" style="3" hidden="1" customWidth="1"/>
    <col min="27" max="28" width="11.42578125" style="3" hidden="1" customWidth="1"/>
    <col min="29" max="16384" width="11.42578125" style="3"/>
  </cols>
  <sheetData>
    <row r="3" spans="1:28" ht="12.75" customHeight="1" x14ac:dyDescent="0.2">
      <c r="C3" s="107"/>
      <c r="D3" s="15"/>
      <c r="E3" s="2"/>
      <c r="F3" s="2"/>
      <c r="G3" s="101"/>
      <c r="H3" s="101"/>
    </row>
    <row r="4" spans="1:28" ht="12.75" customHeight="1" x14ac:dyDescent="0.2">
      <c r="C4" s="112"/>
      <c r="D4" s="113"/>
      <c r="E4" s="114"/>
      <c r="F4" s="114"/>
    </row>
    <row r="5" spans="1:28" ht="12.75" customHeight="1" x14ac:dyDescent="0.2">
      <c r="C5" s="107"/>
      <c r="D5" s="15"/>
      <c r="E5" s="2"/>
      <c r="F5" s="2"/>
    </row>
    <row r="6" spans="1:28" ht="30" customHeight="1" x14ac:dyDescent="0.3">
      <c r="A6" s="131"/>
      <c r="B6" s="131"/>
      <c r="C6" s="131"/>
      <c r="D6" s="131"/>
      <c r="E6" s="131"/>
      <c r="F6" s="131"/>
    </row>
    <row r="7" spans="1:28" ht="56.25" customHeight="1" x14ac:dyDescent="0.2">
      <c r="A7" s="132" t="s">
        <v>272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98"/>
      <c r="R7" s="98"/>
      <c r="S7" s="98"/>
      <c r="T7" s="98"/>
      <c r="U7" s="98"/>
      <c r="V7" s="98"/>
      <c r="W7" s="98"/>
      <c r="X7" s="98"/>
      <c r="Y7" s="99"/>
      <c r="Z7" s="99"/>
      <c r="AA7" s="104"/>
      <c r="AB7" s="104"/>
    </row>
    <row r="8" spans="1:28" s="4" customFormat="1" ht="75.75" customHeight="1" x14ac:dyDescent="0.2">
      <c r="A8" s="106" t="s">
        <v>195</v>
      </c>
      <c r="B8" s="106" t="s">
        <v>0</v>
      </c>
      <c r="C8" s="94" t="s">
        <v>233</v>
      </c>
      <c r="D8" s="97" t="s">
        <v>107</v>
      </c>
      <c r="E8" s="97" t="s">
        <v>196</v>
      </c>
      <c r="F8" s="100" t="s">
        <v>246</v>
      </c>
      <c r="G8" s="100" t="s">
        <v>261</v>
      </c>
      <c r="H8" s="57" t="s">
        <v>109</v>
      </c>
      <c r="I8" s="57" t="s">
        <v>180</v>
      </c>
      <c r="J8" s="57" t="s">
        <v>179</v>
      </c>
      <c r="K8" s="57" t="s">
        <v>181</v>
      </c>
      <c r="L8" s="57" t="s">
        <v>212</v>
      </c>
      <c r="M8" s="57" t="s">
        <v>182</v>
      </c>
      <c r="N8" s="57" t="s">
        <v>201</v>
      </c>
      <c r="O8" s="96" t="s">
        <v>262</v>
      </c>
      <c r="P8" s="96" t="s">
        <v>263</v>
      </c>
      <c r="Q8" s="57" t="s">
        <v>226</v>
      </c>
      <c r="R8" s="57" t="s">
        <v>234</v>
      </c>
      <c r="S8" s="57" t="s">
        <v>229</v>
      </c>
      <c r="T8" s="57" t="s">
        <v>230</v>
      </c>
      <c r="U8" s="57" t="s">
        <v>232</v>
      </c>
      <c r="V8" s="57" t="s">
        <v>259</v>
      </c>
      <c r="W8" s="57" t="s">
        <v>271</v>
      </c>
      <c r="X8" s="57" t="s">
        <v>231</v>
      </c>
      <c r="Y8" s="57" t="s">
        <v>260</v>
      </c>
      <c r="Z8" s="57" t="s">
        <v>270</v>
      </c>
      <c r="AA8" s="57" t="s">
        <v>228</v>
      </c>
      <c r="AB8" s="57" t="s">
        <v>264</v>
      </c>
    </row>
    <row r="9" spans="1:28" s="4" customFormat="1" ht="17.100000000000001" customHeight="1" x14ac:dyDescent="0.2">
      <c r="A9" s="29" t="s">
        <v>1</v>
      </c>
      <c r="B9" s="29"/>
      <c r="C9" s="29"/>
      <c r="D9" s="30"/>
      <c r="E9" s="106"/>
      <c r="F9" s="106"/>
      <c r="G9" s="32">
        <f>SUM(G10:G18)</f>
        <v>230</v>
      </c>
      <c r="H9" s="32">
        <f t="shared" ref="H9:N9" si="0">SUM(H10:H18)</f>
        <v>153</v>
      </c>
      <c r="I9" s="32">
        <f t="shared" si="0"/>
        <v>77</v>
      </c>
      <c r="J9" s="32">
        <f t="shared" si="0"/>
        <v>0</v>
      </c>
      <c r="K9" s="32">
        <f t="shared" si="0"/>
        <v>0</v>
      </c>
      <c r="L9" s="32">
        <f t="shared" si="0"/>
        <v>0</v>
      </c>
      <c r="M9" s="32">
        <f t="shared" si="0"/>
        <v>0</v>
      </c>
      <c r="N9" s="32">
        <f t="shared" si="0"/>
        <v>0</v>
      </c>
      <c r="O9" s="96"/>
      <c r="P9" s="96"/>
      <c r="Q9" s="32"/>
      <c r="R9" s="32">
        <f t="shared" ref="R9" si="1">SUM(R10:R18)</f>
        <v>0</v>
      </c>
      <c r="S9" s="32">
        <f t="shared" ref="S9:U9" si="2">SUM(S10:S18)</f>
        <v>80</v>
      </c>
      <c r="T9" s="32">
        <f t="shared" si="2"/>
        <v>184</v>
      </c>
      <c r="U9" s="32">
        <f t="shared" si="2"/>
        <v>93</v>
      </c>
      <c r="V9" s="32">
        <f t="shared" ref="V9:W9" si="3">SUM(V10:V18)</f>
        <v>93</v>
      </c>
      <c r="W9" s="32">
        <f t="shared" si="3"/>
        <v>0</v>
      </c>
      <c r="X9" s="32">
        <f t="shared" ref="X9:Z9" si="4">SUM(X10:X18)</f>
        <v>0</v>
      </c>
      <c r="Y9" s="32">
        <f>SUM(Y10:Y18)</f>
        <v>0</v>
      </c>
      <c r="Z9" s="32">
        <f t="shared" si="4"/>
        <v>0</v>
      </c>
      <c r="AA9" s="102"/>
      <c r="AB9" s="115">
        <v>2020</v>
      </c>
    </row>
    <row r="10" spans="1:28" s="4" customFormat="1" ht="25.9" hidden="1" customHeight="1" x14ac:dyDescent="0.2">
      <c r="A10" s="105" t="s">
        <v>1</v>
      </c>
      <c r="B10" s="43" t="s">
        <v>2</v>
      </c>
      <c r="C10" s="43" t="s">
        <v>3</v>
      </c>
      <c r="D10" s="43" t="s">
        <v>4</v>
      </c>
      <c r="E10" s="44" t="s">
        <v>5</v>
      </c>
      <c r="F10" s="67"/>
      <c r="G10" s="75"/>
      <c r="H10" s="76"/>
      <c r="I10" s="76"/>
      <c r="J10" s="76"/>
      <c r="K10" s="76"/>
      <c r="L10" s="76"/>
      <c r="M10" s="75"/>
      <c r="N10" s="75"/>
      <c r="O10" s="55">
        <v>0.34799999999999998</v>
      </c>
      <c r="P10" s="56" t="s">
        <v>182</v>
      </c>
      <c r="R10" s="76"/>
      <c r="S10" s="76"/>
      <c r="T10" s="76"/>
      <c r="U10" s="76"/>
      <c r="V10" s="76"/>
      <c r="W10" s="76"/>
      <c r="X10" s="76"/>
      <c r="Y10" s="76"/>
      <c r="Z10" s="76"/>
      <c r="AA10" s="23">
        <v>2019</v>
      </c>
      <c r="AB10" s="23"/>
    </row>
    <row r="11" spans="1:28" s="4" customFormat="1" ht="25.5" customHeight="1" x14ac:dyDescent="0.2">
      <c r="A11" s="88" t="s">
        <v>1</v>
      </c>
      <c r="B11" s="43" t="s">
        <v>190</v>
      </c>
      <c r="C11" s="43"/>
      <c r="D11" s="43" t="s">
        <v>4</v>
      </c>
      <c r="E11" s="67" t="s">
        <v>194</v>
      </c>
      <c r="F11" s="128" t="s">
        <v>249</v>
      </c>
      <c r="G11" s="75">
        <v>77</v>
      </c>
      <c r="H11" s="76"/>
      <c r="I11" s="76">
        <v>77</v>
      </c>
      <c r="J11" s="76"/>
      <c r="K11" s="76"/>
      <c r="L11" s="76"/>
      <c r="M11" s="13"/>
      <c r="N11" s="13"/>
      <c r="O11" s="21">
        <v>0.99399999999999999</v>
      </c>
      <c r="P11" s="56" t="s">
        <v>154</v>
      </c>
      <c r="Q11" s="23"/>
      <c r="R11" s="76"/>
      <c r="S11" s="76"/>
      <c r="T11" s="76"/>
      <c r="U11" s="76"/>
      <c r="V11" s="76"/>
      <c r="W11" s="76"/>
      <c r="X11" s="76"/>
      <c r="Y11" s="76"/>
      <c r="Z11" s="76"/>
      <c r="AA11" s="23"/>
      <c r="AB11" s="23">
        <v>2020</v>
      </c>
    </row>
    <row r="12" spans="1:28" s="4" customFormat="1" ht="23.25" hidden="1" customHeight="1" x14ac:dyDescent="0.2">
      <c r="A12" s="88" t="s">
        <v>1</v>
      </c>
      <c r="B12" s="43" t="s">
        <v>2</v>
      </c>
      <c r="C12" s="43" t="s">
        <v>3</v>
      </c>
      <c r="D12" s="42" t="s">
        <v>6</v>
      </c>
      <c r="E12" s="41" t="s">
        <v>7</v>
      </c>
      <c r="F12" s="51" t="s">
        <v>202</v>
      </c>
      <c r="G12" s="12"/>
      <c r="H12" s="12"/>
      <c r="I12" s="12"/>
      <c r="J12" s="12"/>
      <c r="K12" s="12"/>
      <c r="L12" s="12"/>
      <c r="M12" s="23"/>
      <c r="N12" s="23"/>
      <c r="O12" s="21">
        <v>0.91549999999999998</v>
      </c>
      <c r="P12" s="56" t="s">
        <v>182</v>
      </c>
      <c r="Q12" s="23"/>
      <c r="R12" s="12"/>
      <c r="S12" s="12"/>
      <c r="T12" s="12"/>
      <c r="U12" s="12"/>
      <c r="V12" s="12"/>
      <c r="W12" s="12"/>
      <c r="X12" s="12"/>
      <c r="Y12" s="12"/>
      <c r="Z12" s="12"/>
      <c r="AA12" s="23">
        <v>2017</v>
      </c>
      <c r="AB12" s="23"/>
    </row>
    <row r="13" spans="1:28" s="4" customFormat="1" ht="20.25" customHeight="1" x14ac:dyDescent="0.2">
      <c r="A13" s="88" t="s">
        <v>1</v>
      </c>
      <c r="B13" s="43" t="s">
        <v>214</v>
      </c>
      <c r="C13" s="43"/>
      <c r="D13" s="69" t="s">
        <v>6</v>
      </c>
      <c r="E13" s="68" t="s">
        <v>266</v>
      </c>
      <c r="F13" s="95" t="s">
        <v>249</v>
      </c>
      <c r="G13" s="12">
        <v>153</v>
      </c>
      <c r="H13" s="12">
        <v>153</v>
      </c>
      <c r="I13" s="12"/>
      <c r="J13" s="12"/>
      <c r="K13" s="12"/>
      <c r="L13" s="12"/>
      <c r="M13" s="23"/>
      <c r="N13" s="23"/>
      <c r="O13" s="21">
        <v>0</v>
      </c>
      <c r="P13" s="56" t="s">
        <v>109</v>
      </c>
      <c r="Q13" s="23"/>
      <c r="R13" s="12"/>
      <c r="S13" s="12"/>
      <c r="T13" s="12"/>
      <c r="U13" s="12"/>
      <c r="V13" s="12"/>
      <c r="W13" s="12"/>
      <c r="X13" s="12"/>
      <c r="Y13" s="12"/>
      <c r="Z13" s="12"/>
      <c r="AA13" s="23"/>
      <c r="AB13" s="23">
        <v>2020</v>
      </c>
    </row>
    <row r="14" spans="1:28" s="4" customFormat="1" ht="17.100000000000001" hidden="1" customHeight="1" x14ac:dyDescent="0.2">
      <c r="A14" s="88" t="s">
        <v>1</v>
      </c>
      <c r="B14" s="42" t="s">
        <v>12</v>
      </c>
      <c r="C14" s="42" t="s">
        <v>13</v>
      </c>
      <c r="D14" s="65" t="s">
        <v>8</v>
      </c>
      <c r="E14" s="42" t="s">
        <v>113</v>
      </c>
      <c r="F14" s="69"/>
      <c r="G14" s="13"/>
      <c r="H14" s="13"/>
      <c r="I14" s="13"/>
      <c r="J14" s="13"/>
      <c r="K14" s="13"/>
      <c r="L14" s="13"/>
      <c r="M14" s="13"/>
      <c r="N14" s="13"/>
      <c r="O14" s="22">
        <v>1</v>
      </c>
      <c r="P14" s="51" t="s">
        <v>179</v>
      </c>
      <c r="Q14" s="23"/>
      <c r="R14" s="13"/>
      <c r="S14" s="13"/>
      <c r="T14" s="13">
        <v>130</v>
      </c>
      <c r="U14" s="13"/>
      <c r="V14" s="13"/>
      <c r="W14" s="13"/>
      <c r="X14" s="13"/>
      <c r="Y14" s="13"/>
      <c r="Z14" s="13"/>
      <c r="AA14" s="23">
        <v>2017</v>
      </c>
      <c r="AB14" s="23"/>
    </row>
    <row r="15" spans="1:28" s="4" customFormat="1" ht="26.25" hidden="1" customHeight="1" x14ac:dyDescent="0.2">
      <c r="A15" s="88" t="s">
        <v>1</v>
      </c>
      <c r="B15" s="42" t="s">
        <v>114</v>
      </c>
      <c r="C15" s="69" t="s">
        <v>13</v>
      </c>
      <c r="D15" s="65" t="s">
        <v>8</v>
      </c>
      <c r="E15" s="42" t="s">
        <v>112</v>
      </c>
      <c r="F15" s="51" t="s">
        <v>202</v>
      </c>
      <c r="G15" s="13"/>
      <c r="H15" s="13"/>
      <c r="J15" s="13"/>
      <c r="K15" s="13"/>
      <c r="L15" s="13"/>
      <c r="M15" s="13"/>
      <c r="N15" s="13"/>
      <c r="O15" s="22">
        <v>1</v>
      </c>
      <c r="P15" s="51" t="s">
        <v>179</v>
      </c>
      <c r="Q15" s="23"/>
      <c r="R15" s="13"/>
      <c r="S15" s="13"/>
      <c r="T15" s="13"/>
      <c r="U15" s="13">
        <v>93</v>
      </c>
      <c r="V15" s="13">
        <v>93</v>
      </c>
      <c r="W15" s="13"/>
      <c r="X15" s="13"/>
      <c r="Y15" s="13"/>
      <c r="Z15" s="13"/>
      <c r="AA15" s="23">
        <v>2018</v>
      </c>
      <c r="AB15" s="23"/>
    </row>
    <row r="16" spans="1:28" s="4" customFormat="1" ht="17.100000000000001" hidden="1" customHeight="1" x14ac:dyDescent="0.2">
      <c r="A16" s="88" t="s">
        <v>1</v>
      </c>
      <c r="B16" s="42" t="s">
        <v>9</v>
      </c>
      <c r="C16" s="41" t="s">
        <v>10</v>
      </c>
      <c r="D16" s="69" t="s">
        <v>8</v>
      </c>
      <c r="E16" s="42" t="s">
        <v>11</v>
      </c>
      <c r="F16" s="69"/>
      <c r="G16" s="13"/>
      <c r="H16" s="13"/>
      <c r="I16" s="13"/>
      <c r="J16" s="13"/>
      <c r="K16" s="13"/>
      <c r="L16" s="13"/>
      <c r="M16" s="13">
        <v>0</v>
      </c>
      <c r="N16" s="13"/>
      <c r="O16" s="22">
        <v>1</v>
      </c>
      <c r="P16" s="51" t="s">
        <v>179</v>
      </c>
      <c r="Q16" s="23"/>
      <c r="R16" s="13"/>
      <c r="S16" s="13">
        <v>40</v>
      </c>
      <c r="T16" s="13"/>
      <c r="U16" s="13"/>
      <c r="V16" s="13"/>
      <c r="W16" s="13"/>
      <c r="X16" s="13"/>
      <c r="Y16" s="13"/>
      <c r="Z16" s="13"/>
      <c r="AA16" s="23">
        <v>2016</v>
      </c>
      <c r="AB16" s="23"/>
    </row>
    <row r="17" spans="1:29" s="4" customFormat="1" ht="21.75" hidden="1" customHeight="1" x14ac:dyDescent="0.2">
      <c r="A17" s="88" t="s">
        <v>1</v>
      </c>
      <c r="B17" s="41" t="s">
        <v>115</v>
      </c>
      <c r="C17" s="41" t="s">
        <v>148</v>
      </c>
      <c r="D17" s="69" t="s">
        <v>8</v>
      </c>
      <c r="E17" s="41" t="s">
        <v>11</v>
      </c>
      <c r="F17" s="95"/>
      <c r="G17" s="13"/>
      <c r="H17" s="13"/>
      <c r="I17" s="13"/>
      <c r="J17" s="13"/>
      <c r="K17" s="13"/>
      <c r="L17" s="13"/>
      <c r="M17" s="13"/>
      <c r="N17" s="13"/>
      <c r="O17" s="22">
        <v>1</v>
      </c>
      <c r="P17" s="51" t="s">
        <v>179</v>
      </c>
      <c r="Q17" s="23"/>
      <c r="R17" s="13"/>
      <c r="S17" s="13"/>
      <c r="T17" s="13">
        <v>54</v>
      </c>
      <c r="U17" s="13"/>
      <c r="V17" s="13"/>
      <c r="W17" s="13"/>
      <c r="X17" s="13"/>
      <c r="Y17" s="13"/>
      <c r="Z17" s="13"/>
      <c r="AA17" s="23">
        <v>2017</v>
      </c>
      <c r="AB17" s="23"/>
    </row>
    <row r="18" spans="1:29" s="4" customFormat="1" ht="17.100000000000001" hidden="1" customHeight="1" x14ac:dyDescent="0.2">
      <c r="A18" s="88" t="s">
        <v>1</v>
      </c>
      <c r="B18" s="42" t="s">
        <v>12</v>
      </c>
      <c r="C18" s="41" t="s">
        <v>13</v>
      </c>
      <c r="D18" s="69" t="s">
        <v>8</v>
      </c>
      <c r="E18" s="42" t="s">
        <v>11</v>
      </c>
      <c r="F18" s="69"/>
      <c r="G18" s="13"/>
      <c r="H18" s="13"/>
      <c r="I18" s="13"/>
      <c r="J18" s="13"/>
      <c r="K18" s="13"/>
      <c r="L18" s="13"/>
      <c r="M18" s="13">
        <v>0</v>
      </c>
      <c r="N18" s="13"/>
      <c r="O18" s="22">
        <v>1</v>
      </c>
      <c r="P18" s="51" t="s">
        <v>179</v>
      </c>
      <c r="Q18" s="23"/>
      <c r="R18" s="13"/>
      <c r="S18" s="13">
        <v>40</v>
      </c>
      <c r="T18" s="13"/>
      <c r="U18" s="13"/>
      <c r="V18" s="13"/>
      <c r="W18" s="13"/>
      <c r="X18" s="13"/>
      <c r="Y18" s="13"/>
      <c r="Z18" s="13"/>
      <c r="AA18" s="23">
        <v>2016</v>
      </c>
      <c r="AB18" s="23"/>
    </row>
    <row r="19" spans="1:29" s="4" customFormat="1" ht="17.100000000000001" customHeight="1" x14ac:dyDescent="0.2">
      <c r="A19" s="89" t="s">
        <v>14</v>
      </c>
      <c r="B19" s="29"/>
      <c r="C19" s="29"/>
      <c r="D19" s="30"/>
      <c r="E19" s="29"/>
      <c r="F19" s="29"/>
      <c r="G19" s="32">
        <f>SUM(G20:G48)</f>
        <v>40</v>
      </c>
      <c r="H19" s="32">
        <f t="shared" ref="H19" si="5">SUM(H20:H48)</f>
        <v>0</v>
      </c>
      <c r="I19" s="32">
        <f>SUM(I20:I48)</f>
        <v>0</v>
      </c>
      <c r="J19" s="32">
        <f>SUM(J20:J48)</f>
        <v>40</v>
      </c>
      <c r="K19" s="32">
        <f t="shared" ref="K19:N19" si="6">SUM(K20:K48)</f>
        <v>0</v>
      </c>
      <c r="L19" s="32">
        <f t="shared" si="6"/>
        <v>0</v>
      </c>
      <c r="M19" s="32">
        <f t="shared" si="6"/>
        <v>0</v>
      </c>
      <c r="N19" s="32">
        <f t="shared" si="6"/>
        <v>0</v>
      </c>
      <c r="O19" s="31"/>
      <c r="P19" s="31"/>
      <c r="Q19" s="32"/>
      <c r="R19" s="32">
        <f t="shared" ref="R19:Z19" si="7">SUM(R20:R48)</f>
        <v>55</v>
      </c>
      <c r="S19" s="32">
        <f t="shared" si="7"/>
        <v>714</v>
      </c>
      <c r="T19" s="32">
        <f t="shared" si="7"/>
        <v>631</v>
      </c>
      <c r="U19" s="32">
        <f t="shared" si="7"/>
        <v>273</v>
      </c>
      <c r="V19" s="32">
        <f t="shared" ref="V19:W19" si="8">SUM(V20:V48)</f>
        <v>212</v>
      </c>
      <c r="W19" s="32">
        <f t="shared" si="8"/>
        <v>61</v>
      </c>
      <c r="X19" s="32">
        <f t="shared" si="7"/>
        <v>145</v>
      </c>
      <c r="Y19" s="32">
        <f>SUM(Y20:Y48)</f>
        <v>40</v>
      </c>
      <c r="Z19" s="32">
        <f t="shared" si="7"/>
        <v>246</v>
      </c>
      <c r="AA19" s="32"/>
      <c r="AB19" s="115">
        <v>2020</v>
      </c>
    </row>
    <row r="20" spans="1:29" s="5" customFormat="1" ht="17.100000000000001" hidden="1" customHeight="1" x14ac:dyDescent="0.2">
      <c r="A20" s="88" t="s">
        <v>14</v>
      </c>
      <c r="B20" s="42" t="s">
        <v>108</v>
      </c>
      <c r="C20" s="52"/>
      <c r="D20" s="42" t="s">
        <v>16</v>
      </c>
      <c r="E20" s="41"/>
      <c r="F20" s="95"/>
      <c r="G20" s="13"/>
      <c r="H20" s="13"/>
      <c r="I20" s="13"/>
      <c r="J20" s="13"/>
      <c r="K20" s="13"/>
      <c r="L20" s="13"/>
      <c r="M20" s="13"/>
      <c r="N20" s="13"/>
      <c r="O20" s="22">
        <v>1</v>
      </c>
      <c r="P20" s="51" t="s">
        <v>179</v>
      </c>
      <c r="Q20" s="24"/>
      <c r="R20" s="13"/>
      <c r="S20" s="13"/>
      <c r="T20" s="13">
        <v>68</v>
      </c>
      <c r="U20" s="13"/>
      <c r="V20" s="13"/>
      <c r="W20" s="13"/>
      <c r="X20" s="13"/>
      <c r="Y20" s="13"/>
      <c r="Z20" s="13"/>
      <c r="AA20" s="23">
        <v>2017</v>
      </c>
      <c r="AB20" s="24"/>
    </row>
    <row r="21" spans="1:29" s="5" customFormat="1" ht="17.100000000000001" hidden="1" customHeight="1" x14ac:dyDescent="0.2">
      <c r="A21" s="88" t="s">
        <v>14</v>
      </c>
      <c r="B21" s="69" t="s">
        <v>167</v>
      </c>
      <c r="C21" s="52" t="s">
        <v>147</v>
      </c>
      <c r="D21" s="69" t="s">
        <v>18</v>
      </c>
      <c r="E21" s="69" t="s">
        <v>19</v>
      </c>
      <c r="F21" s="69"/>
      <c r="G21" s="13"/>
      <c r="H21" s="13"/>
      <c r="I21" s="13"/>
      <c r="J21" s="13"/>
      <c r="K21" s="13"/>
      <c r="L21" s="13"/>
      <c r="M21" s="13"/>
      <c r="N21" s="13"/>
      <c r="O21" s="22">
        <v>1</v>
      </c>
      <c r="P21" s="51" t="s">
        <v>179</v>
      </c>
      <c r="Q21" s="24"/>
      <c r="R21" s="13"/>
      <c r="S21" s="13">
        <v>90</v>
      </c>
      <c r="T21" s="13"/>
      <c r="U21" s="13"/>
      <c r="V21" s="13"/>
      <c r="W21" s="13"/>
      <c r="X21" s="13"/>
      <c r="Y21" s="13"/>
      <c r="Z21" s="13"/>
      <c r="AA21" s="23">
        <v>2016</v>
      </c>
      <c r="AB21" s="24"/>
    </row>
    <row r="22" spans="1:29" s="5" customFormat="1" ht="17.100000000000001" hidden="1" customHeight="1" x14ac:dyDescent="0.2">
      <c r="A22" s="88" t="s">
        <v>14</v>
      </c>
      <c r="B22" s="69" t="s">
        <v>167</v>
      </c>
      <c r="C22" s="52" t="s">
        <v>147</v>
      </c>
      <c r="D22" s="69" t="s">
        <v>18</v>
      </c>
      <c r="E22" s="69" t="s">
        <v>19</v>
      </c>
      <c r="F22" s="51" t="s">
        <v>209</v>
      </c>
      <c r="G22" s="13"/>
      <c r="H22" s="13"/>
      <c r="I22" s="13"/>
      <c r="J22" s="13"/>
      <c r="K22" s="13"/>
      <c r="L22" s="13"/>
      <c r="M22" s="13"/>
      <c r="N22" s="13"/>
      <c r="O22" s="22">
        <v>1</v>
      </c>
      <c r="P22" s="51" t="s">
        <v>179</v>
      </c>
      <c r="Q22" s="24"/>
      <c r="R22" s="24"/>
      <c r="S22" s="24"/>
      <c r="T22" s="13"/>
      <c r="U22" s="13">
        <v>33</v>
      </c>
      <c r="V22" s="13">
        <v>33</v>
      </c>
      <c r="W22" s="13"/>
      <c r="X22" s="13"/>
      <c r="Y22" s="13"/>
      <c r="Z22" s="13"/>
      <c r="AA22" s="23">
        <v>2018</v>
      </c>
      <c r="AB22" s="24"/>
    </row>
    <row r="23" spans="1:29" s="5" customFormat="1" ht="17.100000000000001" hidden="1" customHeight="1" x14ac:dyDescent="0.2">
      <c r="A23" s="88" t="s">
        <v>14</v>
      </c>
      <c r="B23" s="69" t="s">
        <v>15</v>
      </c>
      <c r="C23" s="52" t="s">
        <v>147</v>
      </c>
      <c r="D23" s="69" t="s">
        <v>20</v>
      </c>
      <c r="E23" s="69" t="s">
        <v>21</v>
      </c>
      <c r="F23" s="69"/>
      <c r="G23" s="13"/>
      <c r="H23" s="13"/>
      <c r="I23" s="13"/>
      <c r="J23" s="13"/>
      <c r="K23" s="13"/>
      <c r="L23" s="13"/>
      <c r="M23" s="13"/>
      <c r="N23" s="13"/>
      <c r="O23" s="22">
        <v>1</v>
      </c>
      <c r="P23" s="51" t="s">
        <v>179</v>
      </c>
      <c r="Q23" s="24"/>
      <c r="R23" s="13">
        <v>55</v>
      </c>
      <c r="S23" s="24"/>
      <c r="T23" s="13"/>
      <c r="U23" s="13"/>
      <c r="V23" s="13"/>
      <c r="W23" s="13"/>
      <c r="X23" s="13"/>
      <c r="Y23" s="13"/>
      <c r="Z23" s="13"/>
      <c r="AA23" s="23">
        <v>2015</v>
      </c>
      <c r="AB23" s="24"/>
    </row>
    <row r="24" spans="1:29" s="5" customFormat="1" ht="17.100000000000001" hidden="1" customHeight="1" x14ac:dyDescent="0.2">
      <c r="A24" s="88" t="s">
        <v>14</v>
      </c>
      <c r="B24" s="69" t="s">
        <v>15</v>
      </c>
      <c r="C24" s="52" t="s">
        <v>147</v>
      </c>
      <c r="D24" s="69" t="s">
        <v>20</v>
      </c>
      <c r="E24" s="69" t="s">
        <v>21</v>
      </c>
      <c r="F24" s="69"/>
      <c r="G24" s="13"/>
      <c r="H24" s="13"/>
      <c r="I24" s="13"/>
      <c r="J24" s="13"/>
      <c r="K24" s="13"/>
      <c r="L24" s="13"/>
      <c r="M24" s="13"/>
      <c r="N24" s="13"/>
      <c r="O24" s="22">
        <v>1</v>
      </c>
      <c r="P24" s="51" t="s">
        <v>179</v>
      </c>
      <c r="Q24" s="24"/>
      <c r="R24" s="13"/>
      <c r="S24" s="13">
        <v>45</v>
      </c>
      <c r="T24" s="13"/>
      <c r="U24" s="13"/>
      <c r="V24" s="13"/>
      <c r="W24" s="13"/>
      <c r="X24" s="13"/>
      <c r="Y24" s="13"/>
      <c r="Z24" s="13"/>
      <c r="AA24" s="23">
        <v>2016</v>
      </c>
      <c r="AB24" s="24"/>
    </row>
    <row r="25" spans="1:29" s="5" customFormat="1" ht="17.100000000000001" hidden="1" customHeight="1" x14ac:dyDescent="0.2">
      <c r="A25" s="88" t="s">
        <v>14</v>
      </c>
      <c r="B25" s="69" t="s">
        <v>15</v>
      </c>
      <c r="C25" s="52" t="s">
        <v>147</v>
      </c>
      <c r="D25" s="69" t="s">
        <v>20</v>
      </c>
      <c r="E25" s="69" t="s">
        <v>21</v>
      </c>
      <c r="F25" s="69"/>
      <c r="G25" s="13"/>
      <c r="H25" s="13"/>
      <c r="I25" s="13"/>
      <c r="J25" s="13"/>
      <c r="K25" s="13"/>
      <c r="L25" s="13"/>
      <c r="M25" s="13"/>
      <c r="N25" s="13"/>
      <c r="O25" s="22">
        <v>1</v>
      </c>
      <c r="P25" s="51" t="s">
        <v>179</v>
      </c>
      <c r="Q25" s="24"/>
      <c r="R25" s="24"/>
      <c r="S25" s="24"/>
      <c r="T25" s="13">
        <v>80</v>
      </c>
      <c r="U25" s="13"/>
      <c r="V25" s="13"/>
      <c r="W25" s="13"/>
      <c r="X25" s="13"/>
      <c r="Y25" s="13"/>
      <c r="Z25" s="13"/>
      <c r="AA25" s="23">
        <v>2017</v>
      </c>
      <c r="AB25" s="24"/>
    </row>
    <row r="26" spans="1:29" s="5" customFormat="1" ht="17.100000000000001" hidden="1" customHeight="1" x14ac:dyDescent="0.2">
      <c r="A26" s="88" t="s">
        <v>14</v>
      </c>
      <c r="B26" s="69" t="s">
        <v>15</v>
      </c>
      <c r="C26" s="52" t="s">
        <v>147</v>
      </c>
      <c r="D26" s="69" t="s">
        <v>20</v>
      </c>
      <c r="E26" s="69" t="s">
        <v>11</v>
      </c>
      <c r="F26" s="69"/>
      <c r="G26" s="13"/>
      <c r="H26" s="13"/>
      <c r="I26" s="13"/>
      <c r="J26" s="13"/>
      <c r="K26" s="13"/>
      <c r="L26" s="13"/>
      <c r="M26" s="13"/>
      <c r="N26" s="13"/>
      <c r="O26" s="22">
        <v>1</v>
      </c>
      <c r="P26" s="51" t="s">
        <v>179</v>
      </c>
      <c r="Q26" s="24"/>
      <c r="R26" s="13"/>
      <c r="S26" s="13">
        <v>105</v>
      </c>
      <c r="T26" s="13"/>
      <c r="U26" s="13"/>
      <c r="V26" s="13"/>
      <c r="W26" s="13"/>
      <c r="X26" s="13"/>
      <c r="Y26" s="13"/>
      <c r="Z26" s="13"/>
      <c r="AA26" s="23">
        <v>2016</v>
      </c>
      <c r="AB26" s="24"/>
    </row>
    <row r="27" spans="1:29" s="5" customFormat="1" ht="17.100000000000001" hidden="1" customHeight="1" x14ac:dyDescent="0.2">
      <c r="A27" s="88" t="s">
        <v>14</v>
      </c>
      <c r="B27" s="69" t="s">
        <v>15</v>
      </c>
      <c r="C27" s="52" t="s">
        <v>147</v>
      </c>
      <c r="D27" s="69" t="s">
        <v>20</v>
      </c>
      <c r="E27" s="69" t="s">
        <v>11</v>
      </c>
      <c r="F27" s="69"/>
      <c r="G27" s="13"/>
      <c r="H27" s="13"/>
      <c r="I27" s="13"/>
      <c r="J27" s="13"/>
      <c r="K27" s="13"/>
      <c r="L27" s="13"/>
      <c r="M27" s="13"/>
      <c r="N27" s="13"/>
      <c r="O27" s="22">
        <v>1</v>
      </c>
      <c r="P27" s="51" t="s">
        <v>179</v>
      </c>
      <c r="Q27" s="24"/>
      <c r="R27" s="13"/>
      <c r="S27" s="13" t="s">
        <v>24</v>
      </c>
      <c r="T27" s="13">
        <v>23</v>
      </c>
      <c r="U27" s="13"/>
      <c r="V27" s="13"/>
      <c r="W27" s="13"/>
      <c r="X27" s="13"/>
      <c r="Y27" s="13"/>
      <c r="Z27" s="13"/>
      <c r="AA27" s="23">
        <v>2017</v>
      </c>
      <c r="AB27" s="24"/>
    </row>
    <row r="28" spans="1:29" s="5" customFormat="1" ht="17.100000000000001" hidden="1" customHeight="1" x14ac:dyDescent="0.2">
      <c r="A28" s="88" t="s">
        <v>14</v>
      </c>
      <c r="B28" s="42" t="s">
        <v>15</v>
      </c>
      <c r="C28" s="41"/>
      <c r="D28" s="42" t="s">
        <v>16</v>
      </c>
      <c r="E28" s="41" t="s">
        <v>17</v>
      </c>
      <c r="F28" s="95"/>
      <c r="G28" s="13"/>
      <c r="H28" s="13"/>
      <c r="I28" s="13"/>
      <c r="J28" s="13"/>
      <c r="K28" s="13"/>
      <c r="L28" s="13"/>
      <c r="M28" s="13"/>
      <c r="N28" s="13"/>
      <c r="O28" s="22">
        <v>1</v>
      </c>
      <c r="P28" s="51" t="s">
        <v>179</v>
      </c>
      <c r="Q28" s="24"/>
      <c r="R28" s="13"/>
      <c r="S28" s="13">
        <v>52</v>
      </c>
      <c r="T28" s="13"/>
      <c r="U28" s="13"/>
      <c r="V28" s="13"/>
      <c r="W28" s="13"/>
      <c r="X28" s="13"/>
      <c r="Y28" s="13"/>
      <c r="Z28" s="13"/>
      <c r="AA28" s="23">
        <v>2016</v>
      </c>
      <c r="AB28" s="24"/>
    </row>
    <row r="29" spans="1:29" s="5" customFormat="1" ht="22.15" hidden="1" customHeight="1" x14ac:dyDescent="0.2">
      <c r="A29" s="88" t="s">
        <v>14</v>
      </c>
      <c r="B29" s="41" t="s">
        <v>22</v>
      </c>
      <c r="C29" s="41" t="s">
        <v>23</v>
      </c>
      <c r="D29" s="69" t="s">
        <v>185</v>
      </c>
      <c r="E29" s="66" t="s">
        <v>186</v>
      </c>
      <c r="F29" s="95"/>
      <c r="G29" s="78"/>
      <c r="H29" s="13"/>
      <c r="I29" s="13"/>
      <c r="J29" s="13"/>
      <c r="K29" s="13"/>
      <c r="L29" s="13"/>
      <c r="M29" s="13"/>
      <c r="N29" s="13"/>
      <c r="O29" s="19">
        <v>0.40060000000000001</v>
      </c>
      <c r="P29" s="56" t="s">
        <v>182</v>
      </c>
      <c r="Q29" s="24"/>
      <c r="R29" s="13"/>
      <c r="S29" s="13"/>
      <c r="T29" s="13"/>
      <c r="U29" s="13"/>
      <c r="V29" s="13"/>
      <c r="W29" s="13"/>
      <c r="X29" s="13"/>
      <c r="Y29" s="13"/>
      <c r="Z29" s="13"/>
      <c r="AA29" s="23">
        <v>2017</v>
      </c>
      <c r="AB29" s="24"/>
    </row>
    <row r="30" spans="1:29" s="5" customFormat="1" ht="22.15" hidden="1" customHeight="1" x14ac:dyDescent="0.2">
      <c r="A30" s="88" t="s">
        <v>14</v>
      </c>
      <c r="B30" s="68" t="s">
        <v>215</v>
      </c>
      <c r="C30" s="68"/>
      <c r="D30" s="69" t="s">
        <v>185</v>
      </c>
      <c r="E30" s="68" t="s">
        <v>186</v>
      </c>
      <c r="F30" s="51" t="s">
        <v>203</v>
      </c>
      <c r="G30" s="13"/>
      <c r="H30" s="13"/>
      <c r="I30" s="13"/>
      <c r="J30" s="13"/>
      <c r="K30" s="13"/>
      <c r="L30" s="13"/>
      <c r="M30" s="13"/>
      <c r="N30" s="13"/>
      <c r="O30" s="22">
        <v>1</v>
      </c>
      <c r="P30" s="51" t="s">
        <v>179</v>
      </c>
      <c r="Q30" s="24"/>
      <c r="R30" s="13"/>
      <c r="S30" s="13"/>
      <c r="T30" s="13"/>
      <c r="U30" s="13">
        <v>61</v>
      </c>
      <c r="V30" s="13"/>
      <c r="W30" s="13">
        <v>61</v>
      </c>
      <c r="X30" s="13"/>
      <c r="Y30" s="13"/>
      <c r="Z30" s="125">
        <v>61</v>
      </c>
      <c r="AA30" s="23">
        <v>2018</v>
      </c>
      <c r="AB30" s="24"/>
      <c r="AC30" s="126"/>
    </row>
    <row r="31" spans="1:29" s="5" customFormat="1" ht="39" customHeight="1" x14ac:dyDescent="0.2">
      <c r="A31" s="88" t="s">
        <v>14</v>
      </c>
      <c r="B31" s="66" t="s">
        <v>254</v>
      </c>
      <c r="C31" s="66" t="s">
        <v>23</v>
      </c>
      <c r="D31" s="69" t="s">
        <v>185</v>
      </c>
      <c r="E31" s="66" t="s">
        <v>248</v>
      </c>
      <c r="F31" s="95" t="s">
        <v>251</v>
      </c>
      <c r="G31" s="13">
        <f>59-19</f>
        <v>40</v>
      </c>
      <c r="H31" s="13"/>
      <c r="I31" s="13"/>
      <c r="J31" s="13">
        <v>40</v>
      </c>
      <c r="K31" s="13"/>
      <c r="L31" s="13"/>
      <c r="M31" s="13"/>
      <c r="N31" s="13"/>
      <c r="O31" s="21">
        <v>1</v>
      </c>
      <c r="P31" s="56" t="s">
        <v>179</v>
      </c>
      <c r="Q31" s="92" t="s">
        <v>223</v>
      </c>
      <c r="R31" s="13"/>
      <c r="S31" s="13"/>
      <c r="T31" s="13"/>
      <c r="U31" s="13"/>
      <c r="V31" s="13"/>
      <c r="W31" s="13"/>
      <c r="X31" s="13"/>
      <c r="Y31" s="13">
        <v>40</v>
      </c>
      <c r="Z31" s="13">
        <v>40</v>
      </c>
      <c r="AA31" s="25">
        <v>2020</v>
      </c>
      <c r="AB31" s="23">
        <v>2020</v>
      </c>
    </row>
    <row r="32" spans="1:29" s="5" customFormat="1" ht="22.15" hidden="1" customHeight="1" x14ac:dyDescent="0.2">
      <c r="A32" s="88" t="s">
        <v>14</v>
      </c>
      <c r="B32" s="90" t="s">
        <v>193</v>
      </c>
      <c r="C32" s="90" t="s">
        <v>23</v>
      </c>
      <c r="D32" s="69" t="s">
        <v>185</v>
      </c>
      <c r="E32" s="90" t="s">
        <v>187</v>
      </c>
      <c r="F32" s="95"/>
      <c r="G32" s="13"/>
      <c r="H32" s="13"/>
      <c r="I32" s="13"/>
      <c r="J32" s="13"/>
      <c r="K32" s="13"/>
      <c r="L32" s="13"/>
      <c r="M32" s="13"/>
      <c r="N32" s="13"/>
      <c r="O32" s="22">
        <v>0</v>
      </c>
      <c r="P32" s="56" t="s">
        <v>201</v>
      </c>
      <c r="Q32" s="24"/>
      <c r="R32" s="13"/>
      <c r="S32" s="13"/>
      <c r="T32" s="13"/>
      <c r="U32" s="13"/>
      <c r="V32" s="13"/>
      <c r="W32" s="13"/>
      <c r="X32" s="13"/>
      <c r="Y32" s="13"/>
      <c r="Z32" s="13"/>
      <c r="AA32" s="23">
        <v>2018</v>
      </c>
      <c r="AB32" s="24"/>
    </row>
    <row r="33" spans="1:28" s="5" customFormat="1" ht="17.100000000000001" hidden="1" customHeight="1" x14ac:dyDescent="0.2">
      <c r="A33" s="88" t="s">
        <v>14</v>
      </c>
      <c r="B33" s="41" t="s">
        <v>25</v>
      </c>
      <c r="C33" s="41" t="s">
        <v>26</v>
      </c>
      <c r="D33" s="17" t="s">
        <v>27</v>
      </c>
      <c r="E33" s="41" t="s">
        <v>28</v>
      </c>
      <c r="F33" s="95"/>
      <c r="G33" s="13"/>
      <c r="H33" s="13"/>
      <c r="I33" s="13"/>
      <c r="J33" s="13"/>
      <c r="K33" s="13"/>
      <c r="L33" s="13"/>
      <c r="M33" s="13"/>
      <c r="N33" s="13"/>
      <c r="O33" s="22">
        <v>1</v>
      </c>
      <c r="P33" s="51" t="s">
        <v>179</v>
      </c>
      <c r="Q33" s="24"/>
      <c r="R33" s="13"/>
      <c r="S33" s="13">
        <v>150</v>
      </c>
      <c r="T33" s="13"/>
      <c r="U33" s="13"/>
      <c r="V33" s="13"/>
      <c r="W33" s="13"/>
      <c r="X33" s="13"/>
      <c r="Y33" s="13"/>
      <c r="Z33" s="13"/>
      <c r="AA33" s="23">
        <v>2016</v>
      </c>
      <c r="AB33" s="24"/>
    </row>
    <row r="34" spans="1:28" s="5" customFormat="1" ht="17.100000000000001" hidden="1" customHeight="1" x14ac:dyDescent="0.2">
      <c r="A34" s="88" t="s">
        <v>14</v>
      </c>
      <c r="B34" s="41" t="s">
        <v>29</v>
      </c>
      <c r="C34" s="41" t="s">
        <v>30</v>
      </c>
      <c r="D34" s="17" t="s">
        <v>27</v>
      </c>
      <c r="E34" s="41" t="s">
        <v>28</v>
      </c>
      <c r="F34" s="95"/>
      <c r="G34" s="13"/>
      <c r="H34" s="13"/>
      <c r="I34" s="13"/>
      <c r="J34" s="13"/>
      <c r="K34" s="13"/>
      <c r="L34" s="13"/>
      <c r="M34" s="13"/>
      <c r="N34" s="13"/>
      <c r="O34" s="22">
        <v>1</v>
      </c>
      <c r="P34" s="51" t="s">
        <v>179</v>
      </c>
      <c r="Q34" s="24"/>
      <c r="R34" s="24"/>
      <c r="S34" s="24"/>
      <c r="T34" s="13">
        <v>150</v>
      </c>
      <c r="U34" s="13"/>
      <c r="V34" s="13"/>
      <c r="W34" s="13"/>
      <c r="X34" s="13"/>
      <c r="Y34" s="13"/>
      <c r="Z34" s="13"/>
      <c r="AA34" s="23">
        <v>2017</v>
      </c>
      <c r="AB34" s="24"/>
    </row>
    <row r="35" spans="1:28" s="5" customFormat="1" ht="17.100000000000001" hidden="1" customHeight="1" x14ac:dyDescent="0.2">
      <c r="A35" s="88" t="s">
        <v>14</v>
      </c>
      <c r="B35" s="42" t="s">
        <v>9</v>
      </c>
      <c r="C35" s="41" t="s">
        <v>10</v>
      </c>
      <c r="D35" s="42" t="s">
        <v>31</v>
      </c>
      <c r="E35" s="46" t="s">
        <v>32</v>
      </c>
      <c r="F35" s="85"/>
      <c r="G35" s="13"/>
      <c r="H35" s="13"/>
      <c r="I35" s="13"/>
      <c r="J35" s="13"/>
      <c r="K35" s="13"/>
      <c r="L35" s="13"/>
      <c r="M35" s="13"/>
      <c r="N35" s="13"/>
      <c r="O35" s="22">
        <v>1</v>
      </c>
      <c r="P35" s="51" t="s">
        <v>179</v>
      </c>
      <c r="Q35" s="24"/>
      <c r="R35" s="13"/>
      <c r="S35" s="13">
        <v>80</v>
      </c>
      <c r="T35" s="13"/>
      <c r="U35" s="13"/>
      <c r="V35" s="13"/>
      <c r="W35" s="13"/>
      <c r="X35" s="13"/>
      <c r="Y35" s="13"/>
      <c r="Z35" s="13"/>
      <c r="AA35" s="23">
        <v>2016</v>
      </c>
      <c r="AB35" s="24"/>
    </row>
    <row r="36" spans="1:28" s="5" customFormat="1" ht="17.100000000000001" hidden="1" customHeight="1" x14ac:dyDescent="0.2">
      <c r="A36" s="88" t="s">
        <v>14</v>
      </c>
      <c r="B36" s="69" t="s">
        <v>33</v>
      </c>
      <c r="C36" s="69" t="s">
        <v>34</v>
      </c>
      <c r="D36" s="42" t="s">
        <v>152</v>
      </c>
      <c r="E36" s="47" t="s">
        <v>32</v>
      </c>
      <c r="F36" s="70"/>
      <c r="G36" s="13"/>
      <c r="H36" s="13"/>
      <c r="I36" s="13"/>
      <c r="J36" s="13"/>
      <c r="K36" s="13"/>
      <c r="L36" s="13"/>
      <c r="M36" s="13"/>
      <c r="N36" s="13"/>
      <c r="O36" s="22">
        <v>1</v>
      </c>
      <c r="P36" s="51" t="s">
        <v>179</v>
      </c>
      <c r="Q36" s="24"/>
      <c r="R36" s="12"/>
      <c r="S36" s="12"/>
      <c r="T36" s="13">
        <v>40</v>
      </c>
      <c r="U36" s="13"/>
      <c r="V36" s="13"/>
      <c r="W36" s="13"/>
      <c r="X36" s="13"/>
      <c r="Y36" s="13"/>
      <c r="Z36" s="13"/>
      <c r="AA36" s="23">
        <v>2017</v>
      </c>
      <c r="AB36" s="24"/>
    </row>
    <row r="37" spans="1:28" s="5" customFormat="1" ht="17.100000000000001" hidden="1" customHeight="1" x14ac:dyDescent="0.2">
      <c r="A37" s="88" t="s">
        <v>14</v>
      </c>
      <c r="B37" s="69" t="s">
        <v>33</v>
      </c>
      <c r="C37" s="69" t="s">
        <v>34</v>
      </c>
      <c r="D37" s="41" t="s">
        <v>35</v>
      </c>
      <c r="E37" s="47" t="s">
        <v>32</v>
      </c>
      <c r="F37" s="70"/>
      <c r="G37" s="13"/>
      <c r="H37" s="13"/>
      <c r="I37" s="13"/>
      <c r="J37" s="13"/>
      <c r="K37" s="13"/>
      <c r="L37" s="13"/>
      <c r="M37" s="12"/>
      <c r="N37" s="12"/>
      <c r="O37" s="22">
        <v>1</v>
      </c>
      <c r="P37" s="51" t="s">
        <v>179</v>
      </c>
      <c r="Q37" s="24"/>
      <c r="R37" s="12"/>
      <c r="S37" s="12">
        <v>53</v>
      </c>
      <c r="T37" s="13"/>
      <c r="U37" s="13"/>
      <c r="V37" s="13"/>
      <c r="W37" s="13"/>
      <c r="X37" s="13"/>
      <c r="Y37" s="13"/>
      <c r="Z37" s="13"/>
      <c r="AA37" s="23">
        <v>2016</v>
      </c>
      <c r="AB37" s="24"/>
    </row>
    <row r="38" spans="1:28" s="5" customFormat="1" ht="17.100000000000001" hidden="1" customHeight="1" x14ac:dyDescent="0.2">
      <c r="A38" s="88" t="s">
        <v>14</v>
      </c>
      <c r="B38" s="69" t="s">
        <v>36</v>
      </c>
      <c r="C38" s="41" t="s">
        <v>37</v>
      </c>
      <c r="D38" s="85" t="s">
        <v>183</v>
      </c>
      <c r="E38" s="85" t="s">
        <v>38</v>
      </c>
      <c r="F38" s="85"/>
      <c r="G38" s="13"/>
      <c r="H38" s="13"/>
      <c r="I38" s="13"/>
      <c r="J38" s="13"/>
      <c r="K38" s="13"/>
      <c r="L38" s="13"/>
      <c r="M38" s="12"/>
      <c r="N38" s="12"/>
      <c r="O38" s="22">
        <v>1</v>
      </c>
      <c r="P38" s="51" t="s">
        <v>179</v>
      </c>
      <c r="Q38" s="24"/>
      <c r="R38" s="12"/>
      <c r="S38" s="12">
        <v>139</v>
      </c>
      <c r="T38" s="13"/>
      <c r="U38" s="13"/>
      <c r="V38" s="13"/>
      <c r="W38" s="13"/>
      <c r="X38" s="13"/>
      <c r="Y38" s="13"/>
      <c r="Z38" s="13"/>
      <c r="AA38" s="23">
        <v>2016</v>
      </c>
      <c r="AB38" s="24"/>
    </row>
    <row r="39" spans="1:28" s="5" customFormat="1" ht="17.100000000000001" hidden="1" customHeight="1" x14ac:dyDescent="0.2">
      <c r="A39" s="88" t="s">
        <v>14</v>
      </c>
      <c r="B39" s="69" t="s">
        <v>36</v>
      </c>
      <c r="C39" s="95" t="s">
        <v>37</v>
      </c>
      <c r="D39" s="85" t="s">
        <v>183</v>
      </c>
      <c r="E39" s="85" t="s">
        <v>38</v>
      </c>
      <c r="F39" s="85"/>
      <c r="G39" s="13"/>
      <c r="H39" s="13"/>
      <c r="I39" s="13"/>
      <c r="J39" s="13"/>
      <c r="K39" s="13"/>
      <c r="L39" s="13"/>
      <c r="M39" s="13"/>
      <c r="N39" s="13"/>
      <c r="O39" s="22">
        <v>1</v>
      </c>
      <c r="P39" s="51" t="s">
        <v>179</v>
      </c>
      <c r="Q39" s="24"/>
      <c r="R39" s="27"/>
      <c r="S39" s="27"/>
      <c r="T39" s="13">
        <v>19</v>
      </c>
      <c r="U39" s="13"/>
      <c r="V39" s="13"/>
      <c r="W39" s="13"/>
      <c r="X39" s="13"/>
      <c r="Y39" s="13"/>
      <c r="Z39" s="13"/>
      <c r="AA39" s="23">
        <v>2017</v>
      </c>
      <c r="AB39" s="24"/>
    </row>
    <row r="40" spans="1:28" s="5" customFormat="1" ht="17.100000000000001" hidden="1" customHeight="1" x14ac:dyDescent="0.2">
      <c r="A40" s="88" t="s">
        <v>14</v>
      </c>
      <c r="B40" s="41" t="s">
        <v>97</v>
      </c>
      <c r="C40" s="95" t="s">
        <v>238</v>
      </c>
      <c r="D40" s="46" t="s">
        <v>20</v>
      </c>
      <c r="E40" s="47" t="s">
        <v>111</v>
      </c>
      <c r="F40" s="70"/>
      <c r="G40" s="13"/>
      <c r="H40" s="13"/>
      <c r="I40" s="13"/>
      <c r="J40" s="13"/>
      <c r="K40" s="13"/>
      <c r="L40" s="13"/>
      <c r="M40" s="12"/>
      <c r="N40" s="12"/>
      <c r="O40" s="22">
        <v>1</v>
      </c>
      <c r="P40" s="51" t="s">
        <v>179</v>
      </c>
      <c r="Q40" s="24"/>
      <c r="R40" s="13"/>
      <c r="S40" s="13"/>
      <c r="T40" s="13">
        <v>133</v>
      </c>
      <c r="U40" s="13"/>
      <c r="V40" s="13"/>
      <c r="W40" s="13"/>
      <c r="X40" s="13"/>
      <c r="Y40" s="13"/>
      <c r="Z40" s="13"/>
      <c r="AA40" s="23">
        <v>2017</v>
      </c>
      <c r="AB40" s="24"/>
    </row>
    <row r="41" spans="1:28" s="5" customFormat="1" ht="19.899999999999999" hidden="1" customHeight="1" x14ac:dyDescent="0.2">
      <c r="A41" s="88" t="s">
        <v>14</v>
      </c>
      <c r="B41" s="41" t="s">
        <v>118</v>
      </c>
      <c r="C41" s="41"/>
      <c r="D41" s="46" t="s">
        <v>119</v>
      </c>
      <c r="E41" s="47" t="s">
        <v>120</v>
      </c>
      <c r="F41" s="70"/>
      <c r="G41" s="12"/>
      <c r="H41" s="12"/>
      <c r="I41" s="13"/>
      <c r="J41" s="13"/>
      <c r="K41" s="13"/>
      <c r="L41" s="13"/>
      <c r="M41" s="24"/>
      <c r="N41" s="24"/>
      <c r="O41" s="22">
        <v>0.15670000000000001</v>
      </c>
      <c r="P41" s="56" t="s">
        <v>182</v>
      </c>
      <c r="Q41" s="24"/>
      <c r="R41" s="13"/>
      <c r="S41" s="13"/>
      <c r="T41" s="13"/>
      <c r="U41" s="13"/>
      <c r="V41" s="13"/>
      <c r="W41" s="13"/>
      <c r="X41" s="13"/>
      <c r="Y41" s="13"/>
      <c r="Z41" s="13"/>
      <c r="AA41" s="23">
        <v>2017</v>
      </c>
      <c r="AB41" s="24"/>
    </row>
    <row r="42" spans="1:28" s="5" customFormat="1" ht="34.5" hidden="1" customHeight="1" x14ac:dyDescent="0.2">
      <c r="A42" s="88" t="s">
        <v>14</v>
      </c>
      <c r="B42" s="68" t="s">
        <v>190</v>
      </c>
      <c r="C42" s="68"/>
      <c r="D42" s="73" t="s">
        <v>119</v>
      </c>
      <c r="E42" s="70" t="s">
        <v>120</v>
      </c>
      <c r="F42" s="95" t="s">
        <v>219</v>
      </c>
      <c r="G42" s="12"/>
      <c r="H42" s="12"/>
      <c r="I42" s="12"/>
      <c r="J42" s="12"/>
      <c r="K42" s="13"/>
      <c r="L42" s="13"/>
      <c r="M42" s="13"/>
      <c r="N42" s="13"/>
      <c r="O42" s="22">
        <v>1</v>
      </c>
      <c r="P42" s="51" t="s">
        <v>179</v>
      </c>
      <c r="Q42" s="24" t="s">
        <v>227</v>
      </c>
      <c r="R42" s="12"/>
      <c r="S42" s="12"/>
      <c r="T42" s="12"/>
      <c r="U42" s="12"/>
      <c r="V42" s="12"/>
      <c r="W42" s="12"/>
      <c r="X42" s="12">
        <v>67</v>
      </c>
      <c r="Y42" s="12"/>
      <c r="Z42" s="12">
        <v>67</v>
      </c>
      <c r="AA42" s="23">
        <v>2019</v>
      </c>
      <c r="AB42" s="23"/>
    </row>
    <row r="43" spans="1:28" s="5" customFormat="1" ht="22.5" hidden="1" customHeight="1" x14ac:dyDescent="0.2">
      <c r="A43" s="88" t="s">
        <v>14</v>
      </c>
      <c r="B43" s="41" t="s">
        <v>204</v>
      </c>
      <c r="C43" s="95" t="s">
        <v>239</v>
      </c>
      <c r="D43" s="46" t="s">
        <v>121</v>
      </c>
      <c r="E43" s="47" t="s">
        <v>122</v>
      </c>
      <c r="F43" s="51" t="s">
        <v>205</v>
      </c>
      <c r="G43" s="12"/>
      <c r="H43" s="13"/>
      <c r="I43" s="12"/>
      <c r="J43" s="12"/>
      <c r="K43" s="13"/>
      <c r="L43" s="13"/>
      <c r="M43" s="12"/>
      <c r="N43" s="12"/>
      <c r="O43" s="22">
        <v>1</v>
      </c>
      <c r="P43" s="51" t="s">
        <v>179</v>
      </c>
      <c r="Q43" s="24"/>
      <c r="R43" s="12"/>
      <c r="S43" s="12"/>
      <c r="T43" s="12"/>
      <c r="U43" s="12">
        <v>59</v>
      </c>
      <c r="V43" s="12">
        <v>59</v>
      </c>
      <c r="W43" s="12"/>
      <c r="X43" s="12"/>
      <c r="Y43" s="12"/>
      <c r="Z43" s="12"/>
      <c r="AA43" s="23">
        <v>2018</v>
      </c>
      <c r="AB43" s="24"/>
    </row>
    <row r="44" spans="1:28" s="5" customFormat="1" ht="17.100000000000001" hidden="1" customHeight="1" x14ac:dyDescent="0.2">
      <c r="A44" s="88" t="s">
        <v>14</v>
      </c>
      <c r="B44" s="41" t="s">
        <v>123</v>
      </c>
      <c r="C44" s="95" t="s">
        <v>240</v>
      </c>
      <c r="D44" s="46" t="s">
        <v>27</v>
      </c>
      <c r="E44" s="41" t="s">
        <v>28</v>
      </c>
      <c r="F44" s="95"/>
      <c r="G44" s="13"/>
      <c r="H44" s="13"/>
      <c r="I44" s="13"/>
      <c r="J44" s="13"/>
      <c r="K44" s="13"/>
      <c r="L44" s="13"/>
      <c r="M44" s="12"/>
      <c r="N44" s="12"/>
      <c r="O44" s="22">
        <v>1</v>
      </c>
      <c r="P44" s="51" t="s">
        <v>179</v>
      </c>
      <c r="Q44" s="24"/>
      <c r="R44" s="13"/>
      <c r="S44" s="13"/>
      <c r="T44" s="13">
        <v>63</v>
      </c>
      <c r="U44" s="13"/>
      <c r="V44" s="13"/>
      <c r="W44" s="13"/>
      <c r="X44" s="13"/>
      <c r="Y44" s="13"/>
      <c r="Z44" s="13"/>
      <c r="AA44" s="23">
        <v>2017</v>
      </c>
      <c r="AB44" s="24"/>
    </row>
    <row r="45" spans="1:28" s="5" customFormat="1" ht="17.100000000000001" hidden="1" customHeight="1" x14ac:dyDescent="0.2">
      <c r="A45" s="88" t="s">
        <v>14</v>
      </c>
      <c r="B45" s="41" t="s">
        <v>124</v>
      </c>
      <c r="C45" s="95" t="s">
        <v>241</v>
      </c>
      <c r="D45" s="46" t="s">
        <v>27</v>
      </c>
      <c r="E45" s="47" t="s">
        <v>125</v>
      </c>
      <c r="F45" s="70"/>
      <c r="G45" s="13"/>
      <c r="H45" s="13"/>
      <c r="I45" s="13"/>
      <c r="J45" s="13"/>
      <c r="K45" s="13"/>
      <c r="L45" s="13"/>
      <c r="M45" s="12"/>
      <c r="N45" s="12"/>
      <c r="O45" s="22">
        <v>1</v>
      </c>
      <c r="P45" s="51" t="s">
        <v>179</v>
      </c>
      <c r="Q45" s="24"/>
      <c r="R45" s="13"/>
      <c r="S45" s="13"/>
      <c r="T45" s="13">
        <v>55</v>
      </c>
      <c r="U45" s="13"/>
      <c r="V45" s="13"/>
      <c r="W45" s="13"/>
      <c r="X45" s="13"/>
      <c r="Y45" s="13"/>
      <c r="Z45" s="13"/>
      <c r="AA45" s="23">
        <v>2017</v>
      </c>
      <c r="AB45" s="24"/>
    </row>
    <row r="46" spans="1:28" s="5" customFormat="1" ht="22.9" hidden="1" customHeight="1" x14ac:dyDescent="0.2">
      <c r="A46" s="88" t="s">
        <v>14</v>
      </c>
      <c r="B46" s="90" t="s">
        <v>204</v>
      </c>
      <c r="C46" s="95" t="s">
        <v>242</v>
      </c>
      <c r="D46" s="46" t="s">
        <v>127</v>
      </c>
      <c r="E46" s="47" t="s">
        <v>126</v>
      </c>
      <c r="F46" s="95" t="s">
        <v>250</v>
      </c>
      <c r="G46" s="12"/>
      <c r="H46" s="13"/>
      <c r="I46" s="12"/>
      <c r="J46" s="12"/>
      <c r="K46" s="13"/>
      <c r="L46" s="13"/>
      <c r="M46" s="12"/>
      <c r="N46" s="12"/>
      <c r="O46" s="22">
        <v>1</v>
      </c>
      <c r="P46" s="51" t="s">
        <v>179</v>
      </c>
      <c r="Q46" s="24" t="s">
        <v>247</v>
      </c>
      <c r="R46" s="13"/>
      <c r="S46" s="13"/>
      <c r="T46" s="13"/>
      <c r="U46" s="13"/>
      <c r="V46" s="13"/>
      <c r="W46" s="13"/>
      <c r="X46" s="13">
        <v>78</v>
      </c>
      <c r="Y46" s="13"/>
      <c r="Z46" s="13">
        <v>78</v>
      </c>
      <c r="AA46" s="23">
        <v>2019</v>
      </c>
      <c r="AB46" s="23"/>
    </row>
    <row r="47" spans="1:28" s="5" customFormat="1" ht="23.25" hidden="1" customHeight="1" x14ac:dyDescent="0.2">
      <c r="A47" s="88" t="s">
        <v>14</v>
      </c>
      <c r="B47" s="41" t="s">
        <v>208</v>
      </c>
      <c r="C47" s="41"/>
      <c r="D47" s="46" t="s">
        <v>27</v>
      </c>
      <c r="E47" s="70" t="s">
        <v>207</v>
      </c>
      <c r="F47" s="51" t="s">
        <v>206</v>
      </c>
      <c r="G47" s="12"/>
      <c r="H47" s="13"/>
      <c r="I47" s="12"/>
      <c r="J47" s="12"/>
      <c r="K47" s="13"/>
      <c r="L47" s="13"/>
      <c r="M47" s="12"/>
      <c r="N47" s="12"/>
      <c r="O47" s="22">
        <v>1</v>
      </c>
      <c r="P47" s="51" t="s">
        <v>179</v>
      </c>
      <c r="Q47" s="24"/>
      <c r="R47" s="12"/>
      <c r="S47" s="12"/>
      <c r="T47" s="12"/>
      <c r="U47" s="12">
        <v>58</v>
      </c>
      <c r="V47" s="12">
        <v>58</v>
      </c>
      <c r="W47" s="12"/>
      <c r="X47" s="12"/>
      <c r="Y47" s="12"/>
      <c r="Z47" s="12"/>
      <c r="AA47" s="23">
        <v>2018</v>
      </c>
      <c r="AB47" s="24"/>
    </row>
    <row r="48" spans="1:28" s="5" customFormat="1" ht="24.75" hidden="1" customHeight="1" x14ac:dyDescent="0.2">
      <c r="A48" s="88" t="s">
        <v>14</v>
      </c>
      <c r="B48" s="90" t="s">
        <v>208</v>
      </c>
      <c r="C48" s="41"/>
      <c r="D48" s="46" t="s">
        <v>27</v>
      </c>
      <c r="E48" s="47" t="s">
        <v>140</v>
      </c>
      <c r="F48" s="51" t="s">
        <v>206</v>
      </c>
      <c r="G48" s="12"/>
      <c r="H48" s="13"/>
      <c r="I48" s="12"/>
      <c r="J48" s="12"/>
      <c r="K48" s="13"/>
      <c r="L48" s="13"/>
      <c r="M48" s="12"/>
      <c r="N48" s="12"/>
      <c r="O48" s="22">
        <v>1</v>
      </c>
      <c r="P48" s="51" t="s">
        <v>179</v>
      </c>
      <c r="Q48" s="24"/>
      <c r="R48" s="12"/>
      <c r="S48" s="12"/>
      <c r="T48" s="12"/>
      <c r="U48" s="12">
        <v>62</v>
      </c>
      <c r="V48" s="12">
        <v>62</v>
      </c>
      <c r="W48" s="12"/>
      <c r="X48" s="12"/>
      <c r="Y48" s="12"/>
      <c r="Z48" s="12"/>
      <c r="AA48" s="23">
        <v>2018</v>
      </c>
      <c r="AB48" s="24"/>
    </row>
    <row r="49" spans="1:28" s="5" customFormat="1" ht="17.100000000000001" customHeight="1" x14ac:dyDescent="0.25">
      <c r="A49" s="29" t="s">
        <v>128</v>
      </c>
      <c r="B49" s="29"/>
      <c r="C49" s="29"/>
      <c r="D49" s="30"/>
      <c r="E49" s="29"/>
      <c r="F49" s="29"/>
      <c r="G49" s="32">
        <f>SUM(G50:G51)</f>
        <v>97</v>
      </c>
      <c r="H49" s="32">
        <f t="shared" ref="H49" si="9">SUM(H50:H51)</f>
        <v>0</v>
      </c>
      <c r="I49" s="32">
        <f>SUM(I50:I51)</f>
        <v>0</v>
      </c>
      <c r="J49" s="32">
        <f t="shared" ref="J49:L49" si="10">SUM(J50:J51)</f>
        <v>97</v>
      </c>
      <c r="K49" s="32">
        <f t="shared" si="10"/>
        <v>0</v>
      </c>
      <c r="L49" s="32">
        <f t="shared" si="10"/>
        <v>0</v>
      </c>
      <c r="M49" s="32">
        <f>SUM(M50:M51)</f>
        <v>0</v>
      </c>
      <c r="N49" s="32">
        <f>SUM(N50:N51)</f>
        <v>0</v>
      </c>
      <c r="O49" s="31"/>
      <c r="P49" s="31"/>
      <c r="Q49" s="32"/>
      <c r="R49" s="32">
        <f t="shared" ref="R49" si="11">SUM(R50:R51)</f>
        <v>0</v>
      </c>
      <c r="S49" s="32">
        <f t="shared" ref="S49:U49" si="12">SUM(S50:S51)</f>
        <v>0</v>
      </c>
      <c r="T49" s="32">
        <f t="shared" si="12"/>
        <v>0</v>
      </c>
      <c r="U49" s="32">
        <f t="shared" si="12"/>
        <v>52</v>
      </c>
      <c r="V49" s="32">
        <f t="shared" ref="V49:W49" si="13">SUM(V50:V51)</f>
        <v>52</v>
      </c>
      <c r="W49" s="32">
        <f t="shared" si="13"/>
        <v>0</v>
      </c>
      <c r="X49" s="32">
        <f t="shared" ref="X49:Z49" si="14">SUM(X50:X51)</f>
        <v>0</v>
      </c>
      <c r="Y49" s="32">
        <f>SUM(Y50:Y51)</f>
        <v>97</v>
      </c>
      <c r="Z49" s="32">
        <f t="shared" si="14"/>
        <v>97</v>
      </c>
      <c r="AA49" s="32"/>
      <c r="AB49" s="115">
        <v>2020</v>
      </c>
    </row>
    <row r="50" spans="1:28" s="5" customFormat="1" ht="25.5" customHeight="1" x14ac:dyDescent="0.2">
      <c r="A50" s="88" t="s">
        <v>128</v>
      </c>
      <c r="B50" s="41" t="s">
        <v>178</v>
      </c>
      <c r="C50" s="41"/>
      <c r="D50" s="46" t="s">
        <v>129</v>
      </c>
      <c r="E50" s="47" t="s">
        <v>82</v>
      </c>
      <c r="F50" s="95" t="s">
        <v>211</v>
      </c>
      <c r="G50" s="12">
        <v>97</v>
      </c>
      <c r="H50" s="12"/>
      <c r="I50" s="12"/>
      <c r="J50" s="12">
        <v>97</v>
      </c>
      <c r="K50" s="13"/>
      <c r="L50" s="13"/>
      <c r="M50" s="12"/>
      <c r="N50" s="12"/>
      <c r="O50" s="22">
        <v>1</v>
      </c>
      <c r="P50" s="51" t="s">
        <v>179</v>
      </c>
      <c r="Q50" s="24"/>
      <c r="R50" s="13"/>
      <c r="S50" s="13"/>
      <c r="T50" s="13"/>
      <c r="U50" s="13"/>
      <c r="V50" s="13"/>
      <c r="W50" s="13"/>
      <c r="X50" s="13"/>
      <c r="Y50" s="12">
        <v>97</v>
      </c>
      <c r="Z50" s="12">
        <v>97</v>
      </c>
      <c r="AA50" s="25">
        <v>2020</v>
      </c>
      <c r="AB50" s="23">
        <v>2020</v>
      </c>
    </row>
    <row r="51" spans="1:28" s="5" customFormat="1" ht="19.5" hidden="1" customHeight="1" x14ac:dyDescent="0.2">
      <c r="A51" s="88" t="s">
        <v>128</v>
      </c>
      <c r="B51" s="59" t="s">
        <v>157</v>
      </c>
      <c r="C51" s="59"/>
      <c r="D51" s="62" t="s">
        <v>158</v>
      </c>
      <c r="E51" s="60" t="s">
        <v>159</v>
      </c>
      <c r="F51" s="51" t="s">
        <v>210</v>
      </c>
      <c r="G51" s="12"/>
      <c r="H51" s="13"/>
      <c r="I51" s="12"/>
      <c r="J51" s="12"/>
      <c r="K51" s="13"/>
      <c r="L51" s="13"/>
      <c r="M51" s="12"/>
      <c r="N51" s="12"/>
      <c r="O51" s="22">
        <v>1</v>
      </c>
      <c r="P51" s="51" t="s">
        <v>179</v>
      </c>
      <c r="Q51" s="24"/>
      <c r="R51" s="12"/>
      <c r="S51" s="12"/>
      <c r="T51" s="12"/>
      <c r="U51" s="12">
        <v>52</v>
      </c>
      <c r="V51" s="12">
        <v>52</v>
      </c>
      <c r="W51" s="12"/>
      <c r="X51" s="12"/>
      <c r="Y51" s="12"/>
      <c r="Z51" s="12"/>
      <c r="AA51" s="23">
        <v>2018</v>
      </c>
      <c r="AB51" s="24"/>
    </row>
    <row r="52" spans="1:28" s="4" customFormat="1" ht="17.100000000000001" hidden="1" customHeight="1" x14ac:dyDescent="0.2">
      <c r="A52" s="29" t="s">
        <v>39</v>
      </c>
      <c r="B52" s="29"/>
      <c r="C52" s="29"/>
      <c r="D52" s="30"/>
      <c r="E52" s="29"/>
      <c r="F52" s="29"/>
      <c r="G52" s="32">
        <f t="shared" ref="G52:L52" si="15">SUM(G53:G53)</f>
        <v>0</v>
      </c>
      <c r="H52" s="32">
        <f t="shared" si="15"/>
        <v>0</v>
      </c>
      <c r="I52" s="32">
        <f t="shared" si="15"/>
        <v>0</v>
      </c>
      <c r="J52" s="32">
        <f t="shared" si="15"/>
        <v>0</v>
      </c>
      <c r="K52" s="32">
        <f t="shared" si="15"/>
        <v>0</v>
      </c>
      <c r="L52" s="32">
        <f t="shared" si="15"/>
        <v>0</v>
      </c>
      <c r="M52" s="32">
        <f>SUM(M53:M53)</f>
        <v>0</v>
      </c>
      <c r="N52" s="32">
        <f>SUM(N53:N53)</f>
        <v>0</v>
      </c>
      <c r="O52" s="31"/>
      <c r="P52" s="31"/>
      <c r="Q52" s="32"/>
      <c r="R52" s="32">
        <f t="shared" ref="R52:Z52" si="16">SUM(R53:R53)</f>
        <v>0</v>
      </c>
      <c r="S52" s="32">
        <f t="shared" si="16"/>
        <v>0</v>
      </c>
      <c r="T52" s="32">
        <f t="shared" si="16"/>
        <v>0</v>
      </c>
      <c r="U52" s="32">
        <f t="shared" si="16"/>
        <v>65</v>
      </c>
      <c r="V52" s="32">
        <f t="shared" si="16"/>
        <v>65</v>
      </c>
      <c r="W52" s="32">
        <f t="shared" si="16"/>
        <v>0</v>
      </c>
      <c r="X52" s="32">
        <f t="shared" si="16"/>
        <v>0</v>
      </c>
      <c r="Y52" s="32">
        <f>SUM(Y53:Y53)</f>
        <v>0</v>
      </c>
      <c r="Z52" s="32">
        <f t="shared" si="16"/>
        <v>0</v>
      </c>
      <c r="AA52" s="32"/>
      <c r="AB52" s="115"/>
    </row>
    <row r="53" spans="1:28" s="6" customFormat="1" ht="23.25" hidden="1" customHeight="1" x14ac:dyDescent="0.2">
      <c r="A53" s="88" t="s">
        <v>39</v>
      </c>
      <c r="B53" s="9" t="s">
        <v>116</v>
      </c>
      <c r="C53" s="9" t="s">
        <v>146</v>
      </c>
      <c r="D53" s="18" t="s">
        <v>41</v>
      </c>
      <c r="E53" s="10" t="s">
        <v>42</v>
      </c>
      <c r="F53" s="51" t="s">
        <v>202</v>
      </c>
      <c r="G53" s="12"/>
      <c r="H53" s="13"/>
      <c r="I53" s="12"/>
      <c r="J53" s="12"/>
      <c r="K53" s="12"/>
      <c r="L53" s="13"/>
      <c r="M53" s="20"/>
      <c r="N53" s="20"/>
      <c r="O53" s="19">
        <v>1</v>
      </c>
      <c r="P53" s="51" t="s">
        <v>179</v>
      </c>
      <c r="Q53" s="25"/>
      <c r="R53" s="12"/>
      <c r="S53" s="12"/>
      <c r="T53" s="12"/>
      <c r="U53" s="12">
        <v>65</v>
      </c>
      <c r="V53" s="12">
        <v>65</v>
      </c>
      <c r="W53" s="12"/>
      <c r="X53" s="12"/>
      <c r="Y53" s="12"/>
      <c r="Z53" s="12"/>
      <c r="AA53" s="23">
        <v>2018</v>
      </c>
      <c r="AB53" s="25"/>
    </row>
    <row r="54" spans="1:28" s="4" customFormat="1" ht="17.100000000000001" hidden="1" customHeight="1" x14ac:dyDescent="0.2">
      <c r="A54" s="29" t="s">
        <v>43</v>
      </c>
      <c r="B54" s="29"/>
      <c r="C54" s="29"/>
      <c r="D54" s="30"/>
      <c r="E54" s="29"/>
      <c r="F54" s="29"/>
      <c r="G54" s="32">
        <f>SUM(G56:G62)</f>
        <v>0</v>
      </c>
      <c r="H54" s="32">
        <f t="shared" ref="H54:L54" si="17">SUM(H56:H62)</f>
        <v>0</v>
      </c>
      <c r="I54" s="32">
        <f t="shared" si="17"/>
        <v>0</v>
      </c>
      <c r="J54" s="32">
        <f t="shared" si="17"/>
        <v>0</v>
      </c>
      <c r="K54" s="32">
        <f t="shared" si="17"/>
        <v>0</v>
      </c>
      <c r="L54" s="32">
        <f t="shared" si="17"/>
        <v>0</v>
      </c>
      <c r="M54" s="32">
        <f>SUM(M56:M62)</f>
        <v>0</v>
      </c>
      <c r="N54" s="32">
        <f>SUM(N56:N62)</f>
        <v>0</v>
      </c>
      <c r="O54" s="31"/>
      <c r="P54" s="31"/>
      <c r="Q54" s="32"/>
      <c r="R54" s="32">
        <f>SUM(R55:R62)</f>
        <v>140</v>
      </c>
      <c r="S54" s="32">
        <f t="shared" ref="S54:Z54" si="18">SUM(S55:S62)</f>
        <v>374</v>
      </c>
      <c r="T54" s="32">
        <f t="shared" si="18"/>
        <v>81</v>
      </c>
      <c r="U54" s="32">
        <f t="shared" si="18"/>
        <v>28</v>
      </c>
      <c r="V54" s="32">
        <f t="shared" ref="V54:W54" si="19">SUM(V55:V62)</f>
        <v>28</v>
      </c>
      <c r="W54" s="32">
        <f t="shared" si="19"/>
        <v>0</v>
      </c>
      <c r="X54" s="32">
        <f t="shared" si="18"/>
        <v>57</v>
      </c>
      <c r="Y54" s="32">
        <f>SUM(Y55:Y62)</f>
        <v>0</v>
      </c>
      <c r="Z54" s="32">
        <f t="shared" si="18"/>
        <v>57</v>
      </c>
      <c r="AA54" s="32"/>
      <c r="AB54" s="115"/>
    </row>
    <row r="55" spans="1:28" s="4" customFormat="1" ht="17.100000000000001" hidden="1" customHeight="1" x14ac:dyDescent="0.2">
      <c r="A55" s="88" t="s">
        <v>43</v>
      </c>
      <c r="B55" s="108" t="s">
        <v>235</v>
      </c>
      <c r="C55" s="109" t="s">
        <v>236</v>
      </c>
      <c r="D55" s="110" t="s">
        <v>44</v>
      </c>
      <c r="E55" s="110" t="s">
        <v>237</v>
      </c>
      <c r="F55" s="110"/>
      <c r="G55" s="111"/>
      <c r="H55" s="111"/>
      <c r="I55" s="111"/>
      <c r="J55" s="111"/>
      <c r="K55" s="111"/>
      <c r="L55" s="111"/>
      <c r="M55" s="111"/>
      <c r="N55" s="111"/>
      <c r="O55" s="22">
        <v>1</v>
      </c>
      <c r="P55" s="51" t="s">
        <v>179</v>
      </c>
      <c r="Q55" s="111"/>
      <c r="R55" s="13">
        <v>140</v>
      </c>
      <c r="S55" s="111"/>
      <c r="T55" s="111"/>
      <c r="U55" s="111"/>
      <c r="V55" s="111"/>
      <c r="W55" s="111"/>
      <c r="X55" s="111"/>
      <c r="Y55" s="111"/>
      <c r="Z55" s="111"/>
      <c r="AA55" s="23">
        <v>2015</v>
      </c>
      <c r="AB55" s="23"/>
    </row>
    <row r="56" spans="1:28" s="6" customFormat="1" ht="17.100000000000001" hidden="1" customHeight="1" x14ac:dyDescent="0.2">
      <c r="A56" s="88" t="s">
        <v>43</v>
      </c>
      <c r="B56" s="53" t="s">
        <v>45</v>
      </c>
      <c r="C56" s="14" t="s">
        <v>46</v>
      </c>
      <c r="D56" s="110" t="s">
        <v>44</v>
      </c>
      <c r="E56" s="110" t="s">
        <v>237</v>
      </c>
      <c r="F56" s="110"/>
      <c r="G56" s="13"/>
      <c r="H56" s="13"/>
      <c r="I56" s="13"/>
      <c r="J56" s="13"/>
      <c r="K56" s="13"/>
      <c r="L56" s="13"/>
      <c r="M56" s="13"/>
      <c r="N56" s="13"/>
      <c r="O56" s="19">
        <v>1</v>
      </c>
      <c r="P56" s="51" t="s">
        <v>179</v>
      </c>
      <c r="Q56" s="25"/>
      <c r="R56" s="13"/>
      <c r="S56" s="13">
        <v>120</v>
      </c>
      <c r="T56" s="13"/>
      <c r="U56" s="13"/>
      <c r="V56" s="13"/>
      <c r="W56" s="13"/>
      <c r="X56" s="13"/>
      <c r="Y56" s="13"/>
      <c r="Z56" s="13"/>
      <c r="AA56" s="23">
        <v>2016</v>
      </c>
      <c r="AB56" s="25"/>
    </row>
    <row r="57" spans="1:28" s="6" customFormat="1" ht="17.100000000000001" hidden="1" customHeight="1" x14ac:dyDescent="0.2">
      <c r="A57" s="88" t="s">
        <v>43</v>
      </c>
      <c r="B57" s="46" t="s">
        <v>47</v>
      </c>
      <c r="C57" s="47" t="s">
        <v>48</v>
      </c>
      <c r="D57" s="110" t="s">
        <v>44</v>
      </c>
      <c r="E57" s="110" t="s">
        <v>237</v>
      </c>
      <c r="F57" s="110"/>
      <c r="G57" s="13"/>
      <c r="H57" s="13"/>
      <c r="I57" s="13"/>
      <c r="J57" s="13"/>
      <c r="K57" s="13"/>
      <c r="L57" s="13"/>
      <c r="M57" s="13"/>
      <c r="N57" s="13"/>
      <c r="O57" s="19">
        <v>1</v>
      </c>
      <c r="P57" s="51" t="s">
        <v>179</v>
      </c>
      <c r="Q57" s="25"/>
      <c r="R57" s="13"/>
      <c r="S57" s="13">
        <v>150</v>
      </c>
      <c r="T57" s="13"/>
      <c r="U57" s="13"/>
      <c r="V57" s="13"/>
      <c r="W57" s="13"/>
      <c r="X57" s="13"/>
      <c r="Y57" s="13"/>
      <c r="Z57" s="13"/>
      <c r="AA57" s="23">
        <v>2016</v>
      </c>
      <c r="AB57" s="25"/>
    </row>
    <row r="58" spans="1:28" s="6" customFormat="1" ht="17.100000000000001" hidden="1" customHeight="1" x14ac:dyDescent="0.2">
      <c r="A58" s="88" t="s">
        <v>43</v>
      </c>
      <c r="B58" s="73" t="s">
        <v>49</v>
      </c>
      <c r="C58" s="73" t="s">
        <v>50</v>
      </c>
      <c r="D58" s="72" t="s">
        <v>51</v>
      </c>
      <c r="E58" s="72" t="s">
        <v>52</v>
      </c>
      <c r="F58" s="86"/>
      <c r="G58" s="13"/>
      <c r="H58" s="13"/>
      <c r="I58" s="13"/>
      <c r="J58" s="13"/>
      <c r="K58" s="13"/>
      <c r="L58" s="13"/>
      <c r="M58" s="13"/>
      <c r="N58" s="13"/>
      <c r="O58" s="19">
        <v>1</v>
      </c>
      <c r="P58" s="51" t="s">
        <v>179</v>
      </c>
      <c r="Q58" s="25"/>
      <c r="R58" s="13"/>
      <c r="S58" s="13">
        <v>104</v>
      </c>
      <c r="T58" s="13"/>
      <c r="U58" s="13"/>
      <c r="V58" s="13"/>
      <c r="W58" s="13"/>
      <c r="X58" s="13"/>
      <c r="Y58" s="13"/>
      <c r="Z58" s="13"/>
      <c r="AA58" s="23">
        <v>2016</v>
      </c>
      <c r="AB58" s="25"/>
    </row>
    <row r="59" spans="1:28" s="6" customFormat="1" ht="25.5" hidden="1" customHeight="1" x14ac:dyDescent="0.2">
      <c r="A59" s="88" t="s">
        <v>43</v>
      </c>
      <c r="B59" s="73" t="s">
        <v>49</v>
      </c>
      <c r="C59" s="73" t="s">
        <v>50</v>
      </c>
      <c r="D59" s="72" t="s">
        <v>51</v>
      </c>
      <c r="E59" s="72" t="s">
        <v>52</v>
      </c>
      <c r="F59" s="86"/>
      <c r="G59" s="13"/>
      <c r="H59" s="13"/>
      <c r="I59" s="13"/>
      <c r="J59" s="13"/>
      <c r="K59" s="13"/>
      <c r="L59" s="13"/>
      <c r="M59" s="13"/>
      <c r="N59" s="13"/>
      <c r="O59" s="19">
        <v>1</v>
      </c>
      <c r="P59" s="51" t="s">
        <v>179</v>
      </c>
      <c r="Q59" s="25"/>
      <c r="R59" s="13"/>
      <c r="S59" s="13"/>
      <c r="T59" s="13">
        <v>15</v>
      </c>
      <c r="U59" s="13"/>
      <c r="V59" s="13"/>
      <c r="W59" s="13"/>
      <c r="X59" s="13"/>
      <c r="Y59" s="13"/>
      <c r="Z59" s="13"/>
      <c r="AA59" s="23">
        <v>2017</v>
      </c>
      <c r="AB59" s="25"/>
    </row>
    <row r="60" spans="1:28" s="6" customFormat="1" ht="17.100000000000001" hidden="1" customHeight="1" x14ac:dyDescent="0.2">
      <c r="A60" s="88" t="s">
        <v>43</v>
      </c>
      <c r="B60" s="47" t="s">
        <v>36</v>
      </c>
      <c r="C60" s="47"/>
      <c r="D60" s="49" t="s">
        <v>130</v>
      </c>
      <c r="E60" s="48" t="s">
        <v>131</v>
      </c>
      <c r="F60" s="71"/>
      <c r="G60" s="13"/>
      <c r="H60" s="13"/>
      <c r="I60" s="13"/>
      <c r="J60" s="13"/>
      <c r="K60" s="13"/>
      <c r="L60" s="13"/>
      <c r="M60" s="13"/>
      <c r="N60" s="13"/>
      <c r="O60" s="19">
        <v>1</v>
      </c>
      <c r="P60" s="51" t="s">
        <v>179</v>
      </c>
      <c r="Q60" s="25"/>
      <c r="R60" s="13"/>
      <c r="S60" s="13"/>
      <c r="T60" s="13">
        <v>66</v>
      </c>
      <c r="U60" s="13"/>
      <c r="V60" s="13"/>
      <c r="W60" s="13"/>
      <c r="X60" s="13"/>
      <c r="Y60" s="13"/>
      <c r="Z60" s="13"/>
      <c r="AA60" s="23">
        <v>2017</v>
      </c>
      <c r="AB60" s="25"/>
    </row>
    <row r="61" spans="1:28" s="6" customFormat="1" ht="17.100000000000001" hidden="1" customHeight="1" x14ac:dyDescent="0.2">
      <c r="A61" s="88" t="s">
        <v>43</v>
      </c>
      <c r="B61" s="70" t="s">
        <v>132</v>
      </c>
      <c r="C61" s="47"/>
      <c r="D61" s="49" t="s">
        <v>44</v>
      </c>
      <c r="E61" s="48" t="s">
        <v>133</v>
      </c>
      <c r="F61" s="51" t="s">
        <v>205</v>
      </c>
      <c r="G61" s="13"/>
      <c r="H61" s="13"/>
      <c r="I61" s="13"/>
      <c r="J61" s="13"/>
      <c r="K61" s="13"/>
      <c r="L61" s="13"/>
      <c r="M61" s="13"/>
      <c r="N61" s="13"/>
      <c r="O61" s="22">
        <v>1</v>
      </c>
      <c r="P61" s="51" t="s">
        <v>179</v>
      </c>
      <c r="Q61" s="25"/>
      <c r="R61" s="13"/>
      <c r="S61" s="13"/>
      <c r="T61" s="13"/>
      <c r="U61" s="13">
        <v>28</v>
      </c>
      <c r="V61" s="13">
        <v>28</v>
      </c>
      <c r="W61" s="13"/>
      <c r="X61" s="13"/>
      <c r="Y61" s="13"/>
      <c r="Z61" s="13"/>
      <c r="AA61" s="23">
        <v>2018</v>
      </c>
      <c r="AB61" s="25"/>
    </row>
    <row r="62" spans="1:28" s="6" customFormat="1" ht="23.25" hidden="1" customHeight="1" x14ac:dyDescent="0.2">
      <c r="A62" s="88" t="s">
        <v>43</v>
      </c>
      <c r="B62" s="60" t="s">
        <v>116</v>
      </c>
      <c r="C62" s="60"/>
      <c r="D62" s="61" t="s">
        <v>160</v>
      </c>
      <c r="E62" s="58" t="s">
        <v>161</v>
      </c>
      <c r="F62" s="95" t="s">
        <v>211</v>
      </c>
      <c r="G62" s="64"/>
      <c r="H62" s="64"/>
      <c r="I62" s="64"/>
      <c r="J62" s="64"/>
      <c r="K62" s="13"/>
      <c r="L62" s="13"/>
      <c r="M62" s="64"/>
      <c r="N62" s="64"/>
      <c r="O62" s="22">
        <v>1</v>
      </c>
      <c r="P62" s="51" t="s">
        <v>179</v>
      </c>
      <c r="Q62" s="25"/>
      <c r="R62" s="13"/>
      <c r="S62" s="13"/>
      <c r="T62" s="13"/>
      <c r="U62" s="13"/>
      <c r="V62" s="13"/>
      <c r="W62" s="13"/>
      <c r="X62" s="13">
        <v>57</v>
      </c>
      <c r="Y62" s="13"/>
      <c r="Z62" s="13">
        <v>57</v>
      </c>
      <c r="AA62" s="23">
        <v>2019</v>
      </c>
      <c r="AB62" s="23"/>
    </row>
    <row r="63" spans="1:28" s="4" customFormat="1" ht="17.100000000000001" customHeight="1" x14ac:dyDescent="0.2">
      <c r="A63" s="29" t="s">
        <v>53</v>
      </c>
      <c r="B63" s="29"/>
      <c r="C63" s="29"/>
      <c r="D63" s="30"/>
      <c r="E63" s="29"/>
      <c r="F63" s="29"/>
      <c r="G63" s="32">
        <f t="shared" ref="G63:L63" si="20">SUM(G64:G69)</f>
        <v>163</v>
      </c>
      <c r="H63" s="32">
        <f t="shared" si="20"/>
        <v>0</v>
      </c>
      <c r="I63" s="32">
        <f t="shared" si="20"/>
        <v>64</v>
      </c>
      <c r="J63" s="32">
        <f t="shared" si="20"/>
        <v>0</v>
      </c>
      <c r="K63" s="32">
        <f t="shared" si="20"/>
        <v>0</v>
      </c>
      <c r="L63" s="32">
        <f t="shared" si="20"/>
        <v>0</v>
      </c>
      <c r="M63" s="32">
        <f>SUM(M64:M69)</f>
        <v>99</v>
      </c>
      <c r="N63" s="32">
        <f>SUM(N64:N69)</f>
        <v>0</v>
      </c>
      <c r="O63" s="31"/>
      <c r="P63" s="31"/>
      <c r="Q63" s="32"/>
      <c r="R63" s="32">
        <f t="shared" ref="R63" si="21">SUM(R64:R69)</f>
        <v>0</v>
      </c>
      <c r="S63" s="32">
        <f t="shared" ref="S63:U63" si="22">SUM(S64:S69)</f>
        <v>120</v>
      </c>
      <c r="T63" s="32">
        <f t="shared" si="22"/>
        <v>0</v>
      </c>
      <c r="U63" s="32">
        <f t="shared" si="22"/>
        <v>58</v>
      </c>
      <c r="V63" s="32">
        <f t="shared" ref="V63:W63" si="23">SUM(V64:V69)</f>
        <v>58</v>
      </c>
      <c r="W63" s="32">
        <f t="shared" si="23"/>
        <v>0</v>
      </c>
      <c r="X63" s="32">
        <f t="shared" ref="X63:Z63" si="24">SUM(X64:X69)</f>
        <v>36</v>
      </c>
      <c r="Y63" s="32">
        <f t="shared" si="24"/>
        <v>0</v>
      </c>
      <c r="Z63" s="32">
        <f t="shared" si="24"/>
        <v>36</v>
      </c>
      <c r="AA63" s="32"/>
      <c r="AB63" s="115">
        <v>2020</v>
      </c>
    </row>
    <row r="64" spans="1:28" s="6" customFormat="1" ht="24.6" customHeight="1" x14ac:dyDescent="0.2">
      <c r="A64" s="88" t="s">
        <v>53</v>
      </c>
      <c r="B64" s="45" t="s">
        <v>217</v>
      </c>
      <c r="C64" s="26" t="s">
        <v>145</v>
      </c>
      <c r="D64" s="49" t="s">
        <v>184</v>
      </c>
      <c r="E64" s="86" t="s">
        <v>267</v>
      </c>
      <c r="F64" s="95" t="s">
        <v>252</v>
      </c>
      <c r="G64" s="12">
        <v>99</v>
      </c>
      <c r="H64" s="13"/>
      <c r="I64" s="12"/>
      <c r="J64" s="13"/>
      <c r="K64" s="13"/>
      <c r="L64" s="13"/>
      <c r="M64" s="12">
        <v>99</v>
      </c>
      <c r="N64" s="12"/>
      <c r="O64" s="22">
        <v>0.8175</v>
      </c>
      <c r="P64" s="51" t="s">
        <v>182</v>
      </c>
      <c r="Q64" s="25"/>
      <c r="R64" s="13"/>
      <c r="S64" s="13"/>
      <c r="T64" s="13"/>
      <c r="U64" s="13"/>
      <c r="V64" s="13"/>
      <c r="W64" s="13"/>
      <c r="X64" s="13"/>
      <c r="Y64" s="13"/>
      <c r="Z64" s="13"/>
      <c r="AA64" s="25">
        <v>2019</v>
      </c>
      <c r="AB64" s="23">
        <v>2020</v>
      </c>
    </row>
    <row r="65" spans="1:37" s="6" customFormat="1" ht="17.100000000000001" hidden="1" customHeight="1" x14ac:dyDescent="0.2">
      <c r="A65" s="88" t="s">
        <v>53</v>
      </c>
      <c r="B65" s="54" t="s">
        <v>139</v>
      </c>
      <c r="C65" s="45" t="s">
        <v>55</v>
      </c>
      <c r="D65" s="49" t="s">
        <v>56</v>
      </c>
      <c r="E65" s="49" t="s">
        <v>57</v>
      </c>
      <c r="F65" s="86"/>
      <c r="G65" s="13"/>
      <c r="H65" s="13"/>
      <c r="I65" s="13">
        <v>0</v>
      </c>
      <c r="J65" s="13"/>
      <c r="K65" s="13"/>
      <c r="L65" s="13"/>
      <c r="M65" s="13"/>
      <c r="N65" s="13"/>
      <c r="O65" s="22"/>
      <c r="P65" s="51"/>
      <c r="Q65" s="25"/>
      <c r="R65" s="13"/>
      <c r="S65" s="13">
        <v>120</v>
      </c>
      <c r="T65" s="13"/>
      <c r="U65" s="13"/>
      <c r="V65" s="13"/>
      <c r="W65" s="13"/>
      <c r="X65" s="13"/>
      <c r="Y65" s="13"/>
      <c r="Z65" s="13"/>
      <c r="AA65" s="23">
        <v>2016</v>
      </c>
      <c r="AB65" s="25"/>
    </row>
    <row r="66" spans="1:37" s="6" customFormat="1" ht="23.25" hidden="1" customHeight="1" x14ac:dyDescent="0.2">
      <c r="A66" s="88" t="s">
        <v>53</v>
      </c>
      <c r="B66" s="45" t="s">
        <v>134</v>
      </c>
      <c r="C66" s="45"/>
      <c r="D66" s="49" t="s">
        <v>136</v>
      </c>
      <c r="E66" s="10" t="s">
        <v>135</v>
      </c>
      <c r="F66" s="51" t="s">
        <v>205</v>
      </c>
      <c r="G66" s="13"/>
      <c r="H66" s="13"/>
      <c r="I66" s="13"/>
      <c r="J66" s="13"/>
      <c r="K66" s="13"/>
      <c r="L66" s="13"/>
      <c r="M66" s="13"/>
      <c r="N66" s="13"/>
      <c r="O66" s="22">
        <v>1</v>
      </c>
      <c r="P66" s="51" t="s">
        <v>179</v>
      </c>
      <c r="Q66" s="25"/>
      <c r="R66" s="13"/>
      <c r="S66" s="13"/>
      <c r="T66" s="13"/>
      <c r="U66" s="13">
        <v>58</v>
      </c>
      <c r="V66" s="13">
        <v>58</v>
      </c>
      <c r="W66" s="13"/>
      <c r="X66" s="13"/>
      <c r="Y66" s="13"/>
      <c r="Z66" s="13"/>
      <c r="AA66" s="23">
        <v>2018</v>
      </c>
      <c r="AB66" s="25"/>
    </row>
    <row r="67" spans="1:37" s="6" customFormat="1" ht="21.75" hidden="1" customHeight="1" x14ac:dyDescent="0.2">
      <c r="A67" s="88" t="s">
        <v>53</v>
      </c>
      <c r="B67" s="60" t="s">
        <v>49</v>
      </c>
      <c r="C67" s="63"/>
      <c r="D67" s="61" t="s">
        <v>136</v>
      </c>
      <c r="E67" s="10" t="s">
        <v>162</v>
      </c>
      <c r="F67" s="95" t="s">
        <v>216</v>
      </c>
      <c r="G67" s="13"/>
      <c r="H67" s="13"/>
      <c r="I67" s="13"/>
      <c r="J67" s="13"/>
      <c r="K67" s="13"/>
      <c r="L67" s="13"/>
      <c r="M67" s="13"/>
      <c r="N67" s="13"/>
      <c r="O67" s="22">
        <v>1</v>
      </c>
      <c r="P67" s="51" t="s">
        <v>179</v>
      </c>
      <c r="Q67" s="24" t="s">
        <v>247</v>
      </c>
      <c r="R67" s="13"/>
      <c r="S67" s="13"/>
      <c r="T67" s="13"/>
      <c r="U67" s="13"/>
      <c r="V67" s="13"/>
      <c r="W67" s="13"/>
      <c r="X67" s="13">
        <v>36</v>
      </c>
      <c r="Y67" s="13"/>
      <c r="Z67" s="13">
        <v>36</v>
      </c>
      <c r="AA67" s="23">
        <v>2019</v>
      </c>
      <c r="AB67" s="23"/>
    </row>
    <row r="68" spans="1:37" s="6" customFormat="1" ht="42.75" hidden="1" customHeight="1" x14ac:dyDescent="0.2">
      <c r="A68" s="88" t="s">
        <v>53</v>
      </c>
      <c r="B68" s="70" t="s">
        <v>12</v>
      </c>
      <c r="C68" s="63"/>
      <c r="D68" s="86" t="s">
        <v>136</v>
      </c>
      <c r="E68" s="10" t="s">
        <v>163</v>
      </c>
      <c r="F68" s="51" t="s">
        <v>213</v>
      </c>
      <c r="G68" s="13"/>
      <c r="H68" s="13"/>
      <c r="I68" s="13"/>
      <c r="J68" s="13"/>
      <c r="K68" s="13"/>
      <c r="L68" s="13"/>
      <c r="M68" s="13"/>
      <c r="N68" s="13"/>
      <c r="O68" s="22">
        <v>0</v>
      </c>
      <c r="P68" s="51" t="s">
        <v>182</v>
      </c>
      <c r="Q68" s="93" t="s">
        <v>225</v>
      </c>
      <c r="R68" s="13"/>
      <c r="S68" s="13"/>
      <c r="T68" s="13"/>
      <c r="U68" s="13"/>
      <c r="V68" s="13"/>
      <c r="W68" s="13"/>
      <c r="X68" s="13"/>
      <c r="Y68" s="13"/>
      <c r="Z68" s="13"/>
      <c r="AA68" s="25">
        <v>2018</v>
      </c>
      <c r="AB68" s="25"/>
    </row>
    <row r="69" spans="1:37" s="6" customFormat="1" ht="48" customHeight="1" x14ac:dyDescent="0.2">
      <c r="A69" s="88" t="s">
        <v>53</v>
      </c>
      <c r="B69" s="60" t="s">
        <v>12</v>
      </c>
      <c r="C69" s="63"/>
      <c r="D69" s="61" t="s">
        <v>265</v>
      </c>
      <c r="E69" s="86" t="s">
        <v>268</v>
      </c>
      <c r="F69" s="95" t="s">
        <v>213</v>
      </c>
      <c r="G69" s="13">
        <f>70-6</f>
        <v>64</v>
      </c>
      <c r="H69" s="13"/>
      <c r="I69" s="13">
        <v>64</v>
      </c>
      <c r="J69" s="13"/>
      <c r="K69" s="13"/>
      <c r="L69" s="13"/>
      <c r="M69" s="13"/>
      <c r="N69" s="13"/>
      <c r="O69" s="22">
        <v>0.30430000000000001</v>
      </c>
      <c r="P69" s="51" t="s">
        <v>154</v>
      </c>
      <c r="Q69" s="93" t="s">
        <v>269</v>
      </c>
      <c r="R69" s="13"/>
      <c r="S69" s="13"/>
      <c r="T69" s="13"/>
      <c r="U69" s="13"/>
      <c r="V69" s="13"/>
      <c r="W69" s="13"/>
      <c r="X69" s="13"/>
      <c r="Y69" s="13"/>
      <c r="Z69" s="13"/>
      <c r="AA69" s="25"/>
      <c r="AB69" s="23">
        <v>2020</v>
      </c>
    </row>
    <row r="70" spans="1:37" s="4" customFormat="1" ht="17.100000000000001" hidden="1" customHeight="1" x14ac:dyDescent="0.2">
      <c r="A70" s="29" t="s">
        <v>58</v>
      </c>
      <c r="B70" s="29"/>
      <c r="C70" s="29"/>
      <c r="D70" s="30"/>
      <c r="E70" s="29"/>
      <c r="F70" s="29"/>
      <c r="G70" s="32">
        <f t="shared" ref="G70:H70" si="25">SUM(G71:G74)</f>
        <v>0</v>
      </c>
      <c r="H70" s="32">
        <f t="shared" si="25"/>
        <v>0</v>
      </c>
      <c r="I70" s="32">
        <f>SUM(I71:I74)</f>
        <v>0</v>
      </c>
      <c r="J70" s="32">
        <f t="shared" ref="J70:L70" si="26">SUM(J71:J74)</f>
        <v>0</v>
      </c>
      <c r="K70" s="32">
        <f t="shared" si="26"/>
        <v>0</v>
      </c>
      <c r="L70" s="32">
        <f t="shared" si="26"/>
        <v>0</v>
      </c>
      <c r="M70" s="32">
        <f>SUM(M71:M74)</f>
        <v>0</v>
      </c>
      <c r="N70" s="32">
        <f>SUM(N71:N74)</f>
        <v>0</v>
      </c>
      <c r="O70" s="31"/>
      <c r="P70" s="31"/>
      <c r="Q70" s="32"/>
      <c r="R70" s="32">
        <f t="shared" ref="R70" si="27">SUM(R71:R74)</f>
        <v>0</v>
      </c>
      <c r="S70" s="32">
        <f t="shared" ref="S70:U70" si="28">SUM(S71:S74)</f>
        <v>87</v>
      </c>
      <c r="T70" s="32">
        <f t="shared" si="28"/>
        <v>0</v>
      </c>
      <c r="U70" s="32">
        <f t="shared" si="28"/>
        <v>121</v>
      </c>
      <c r="V70" s="32">
        <f t="shared" ref="V70:W70" si="29">SUM(V71:V74)</f>
        <v>121</v>
      </c>
      <c r="W70" s="32">
        <f t="shared" si="29"/>
        <v>0</v>
      </c>
      <c r="X70" s="32">
        <f t="shared" ref="X70:Z70" si="30">SUM(X71:X74)</f>
        <v>110</v>
      </c>
      <c r="Y70" s="32">
        <f t="shared" ref="Y70" si="31">SUM(Y71:Y74)</f>
        <v>0</v>
      </c>
      <c r="Z70" s="32">
        <f t="shared" si="30"/>
        <v>110</v>
      </c>
      <c r="AA70" s="32"/>
      <c r="AB70" s="115"/>
      <c r="AD70" s="117"/>
      <c r="AE70" s="118"/>
      <c r="AF70" s="119"/>
      <c r="AG70" s="118"/>
      <c r="AH70" s="120"/>
      <c r="AI70" s="124"/>
      <c r="AJ70" s="121"/>
      <c r="AK70" s="2"/>
    </row>
    <row r="71" spans="1:37" s="6" customFormat="1" ht="17.100000000000001" hidden="1" customHeight="1" x14ac:dyDescent="0.2">
      <c r="A71" s="88" t="s">
        <v>58</v>
      </c>
      <c r="B71" s="54" t="s">
        <v>139</v>
      </c>
      <c r="C71" s="54" t="s">
        <v>55</v>
      </c>
      <c r="D71" s="18" t="s">
        <v>59</v>
      </c>
      <c r="E71" s="10" t="s">
        <v>60</v>
      </c>
      <c r="F71" s="10"/>
      <c r="G71" s="13"/>
      <c r="H71" s="13"/>
      <c r="I71" s="13"/>
      <c r="J71" s="13"/>
      <c r="K71" s="13"/>
      <c r="L71" s="13"/>
      <c r="M71" s="12"/>
      <c r="N71" s="12"/>
      <c r="O71" s="22"/>
      <c r="P71" s="51"/>
      <c r="Q71" s="25"/>
      <c r="R71" s="12"/>
      <c r="S71" s="12">
        <v>47</v>
      </c>
      <c r="T71" s="13"/>
      <c r="U71" s="13"/>
      <c r="V71" s="13"/>
      <c r="W71" s="13"/>
      <c r="X71" s="13"/>
      <c r="Y71" s="13"/>
      <c r="Z71" s="13"/>
      <c r="AA71" s="23">
        <v>2016</v>
      </c>
      <c r="AB71" s="25"/>
      <c r="AD71" s="117"/>
      <c r="AE71" s="118"/>
      <c r="AF71" s="122"/>
      <c r="AG71" s="122"/>
      <c r="AH71" s="120"/>
      <c r="AI71" s="124"/>
      <c r="AJ71" s="121"/>
      <c r="AK71" s="123"/>
    </row>
    <row r="72" spans="1:37" s="6" customFormat="1" ht="17.100000000000001" hidden="1" customHeight="1" x14ac:dyDescent="0.2">
      <c r="A72" s="88" t="s">
        <v>58</v>
      </c>
      <c r="B72" s="54" t="s">
        <v>139</v>
      </c>
      <c r="C72" s="54" t="s">
        <v>55</v>
      </c>
      <c r="D72" s="18" t="s">
        <v>243</v>
      </c>
      <c r="E72" s="10" t="s">
        <v>61</v>
      </c>
      <c r="F72" s="10"/>
      <c r="G72" s="13"/>
      <c r="H72" s="13"/>
      <c r="I72" s="13"/>
      <c r="J72" s="13"/>
      <c r="K72" s="13"/>
      <c r="L72" s="13"/>
      <c r="M72" s="12"/>
      <c r="N72" s="12"/>
      <c r="O72" s="22"/>
      <c r="P72" s="51"/>
      <c r="Q72" s="25"/>
      <c r="R72" s="12"/>
      <c r="S72" s="12">
        <v>40</v>
      </c>
      <c r="T72" s="13"/>
      <c r="U72" s="13"/>
      <c r="V72" s="13"/>
      <c r="W72" s="13"/>
      <c r="X72" s="13"/>
      <c r="Y72" s="13"/>
      <c r="Z72" s="13"/>
      <c r="AA72" s="23">
        <v>2016</v>
      </c>
      <c r="AB72" s="25"/>
    </row>
    <row r="73" spans="1:37" s="6" customFormat="1" ht="19.5" hidden="1" customHeight="1" x14ac:dyDescent="0.2">
      <c r="A73" s="88" t="s">
        <v>58</v>
      </c>
      <c r="B73" s="60" t="s">
        <v>139</v>
      </c>
      <c r="C73" s="63"/>
      <c r="D73" s="18" t="s">
        <v>59</v>
      </c>
      <c r="E73" s="10" t="s">
        <v>164</v>
      </c>
      <c r="F73" s="51" t="s">
        <v>210</v>
      </c>
      <c r="G73" s="13"/>
      <c r="H73" s="13"/>
      <c r="I73" s="13"/>
      <c r="J73" s="13"/>
      <c r="K73" s="13"/>
      <c r="L73" s="13"/>
      <c r="M73" s="12"/>
      <c r="N73" s="12"/>
      <c r="O73" s="22">
        <v>1</v>
      </c>
      <c r="P73" s="51" t="s">
        <v>179</v>
      </c>
      <c r="Q73" s="25"/>
      <c r="R73" s="13"/>
      <c r="S73" s="13"/>
      <c r="T73" s="13"/>
      <c r="U73" s="13">
        <v>121</v>
      </c>
      <c r="V73" s="13">
        <v>121</v>
      </c>
      <c r="W73" s="13"/>
      <c r="X73" s="13"/>
      <c r="Y73" s="13"/>
      <c r="Z73" s="13"/>
      <c r="AA73" s="23">
        <v>2018</v>
      </c>
      <c r="AB73" s="25"/>
    </row>
    <row r="74" spans="1:37" s="6" customFormat="1" ht="21.75" hidden="1" customHeight="1" x14ac:dyDescent="0.2">
      <c r="A74" s="88" t="s">
        <v>58</v>
      </c>
      <c r="B74" s="60" t="s">
        <v>49</v>
      </c>
      <c r="C74" s="63"/>
      <c r="D74" s="18" t="s">
        <v>165</v>
      </c>
      <c r="E74" s="10" t="s">
        <v>166</v>
      </c>
      <c r="F74" s="95" t="s">
        <v>216</v>
      </c>
      <c r="G74" s="13"/>
      <c r="I74" s="13"/>
      <c r="J74" s="13"/>
      <c r="K74" s="13"/>
      <c r="L74" s="13"/>
      <c r="M74" s="12"/>
      <c r="N74" s="12"/>
      <c r="O74" s="22">
        <v>1</v>
      </c>
      <c r="P74" s="51" t="s">
        <v>179</v>
      </c>
      <c r="Q74" s="25"/>
      <c r="R74" s="13"/>
      <c r="S74" s="13"/>
      <c r="T74" s="13"/>
      <c r="U74" s="13"/>
      <c r="V74" s="13"/>
      <c r="W74" s="13"/>
      <c r="X74" s="13">
        <v>110</v>
      </c>
      <c r="Y74" s="13"/>
      <c r="Z74" s="13">
        <v>110</v>
      </c>
      <c r="AA74" s="23">
        <v>2019</v>
      </c>
      <c r="AB74" s="23"/>
    </row>
    <row r="75" spans="1:37" s="4" customFormat="1" ht="17.100000000000001" hidden="1" customHeight="1" x14ac:dyDescent="0.2">
      <c r="A75" s="29" t="s">
        <v>62</v>
      </c>
      <c r="B75" s="29"/>
      <c r="C75" s="29"/>
      <c r="D75" s="30"/>
      <c r="E75" s="29"/>
      <c r="F75" s="29"/>
      <c r="G75" s="32">
        <f t="shared" ref="G75:L75" si="32">SUM(G76:G76)</f>
        <v>0</v>
      </c>
      <c r="H75" s="32">
        <f t="shared" si="32"/>
        <v>0</v>
      </c>
      <c r="I75" s="32">
        <f t="shared" si="32"/>
        <v>0</v>
      </c>
      <c r="J75" s="32">
        <f t="shared" si="32"/>
        <v>0</v>
      </c>
      <c r="K75" s="32">
        <f t="shared" si="32"/>
        <v>0</v>
      </c>
      <c r="L75" s="32">
        <f t="shared" si="32"/>
        <v>0</v>
      </c>
      <c r="M75" s="32">
        <f>SUM(M76:M76)</f>
        <v>0</v>
      </c>
      <c r="N75" s="32">
        <f>SUM(N76:N76)</f>
        <v>0</v>
      </c>
      <c r="O75" s="31"/>
      <c r="P75" s="31"/>
      <c r="Q75" s="32"/>
      <c r="R75" s="32">
        <f t="shared" ref="R75:Z75" si="33">SUM(R76:R76)</f>
        <v>0</v>
      </c>
      <c r="S75" s="32">
        <f t="shared" si="33"/>
        <v>0</v>
      </c>
      <c r="T75" s="32">
        <f t="shared" si="33"/>
        <v>0</v>
      </c>
      <c r="U75" s="32">
        <f t="shared" si="33"/>
        <v>40</v>
      </c>
      <c r="V75" s="32">
        <f t="shared" si="33"/>
        <v>40</v>
      </c>
      <c r="W75" s="32">
        <f t="shared" si="33"/>
        <v>0</v>
      </c>
      <c r="X75" s="32">
        <f t="shared" si="33"/>
        <v>0</v>
      </c>
      <c r="Y75" s="32">
        <f t="shared" si="33"/>
        <v>0</v>
      </c>
      <c r="Z75" s="32">
        <f t="shared" si="33"/>
        <v>0</v>
      </c>
      <c r="AA75" s="32"/>
      <c r="AB75" s="103"/>
    </row>
    <row r="76" spans="1:37" s="6" customFormat="1" ht="26.45" hidden="1" customHeight="1" x14ac:dyDescent="0.2">
      <c r="A76" s="88" t="s">
        <v>62</v>
      </c>
      <c r="B76" s="45" t="s">
        <v>116</v>
      </c>
      <c r="C76" s="45" t="s">
        <v>54</v>
      </c>
      <c r="D76" s="49" t="s">
        <v>63</v>
      </c>
      <c r="E76" s="49" t="s">
        <v>64</v>
      </c>
      <c r="F76" s="51" t="s">
        <v>202</v>
      </c>
      <c r="G76" s="13"/>
      <c r="H76" s="13"/>
      <c r="I76" s="13"/>
      <c r="J76" s="13"/>
      <c r="K76" s="13"/>
      <c r="L76" s="13"/>
      <c r="M76" s="12"/>
      <c r="N76" s="12"/>
      <c r="O76" s="22">
        <v>1</v>
      </c>
      <c r="P76" s="51" t="s">
        <v>179</v>
      </c>
      <c r="Q76" s="25"/>
      <c r="R76" s="13"/>
      <c r="S76" s="13"/>
      <c r="T76" s="13"/>
      <c r="U76" s="13">
        <v>40</v>
      </c>
      <c r="V76" s="13">
        <v>40</v>
      </c>
      <c r="W76" s="13"/>
      <c r="X76" s="13"/>
      <c r="Y76" s="13"/>
      <c r="Z76" s="13"/>
      <c r="AA76" s="23">
        <v>2018</v>
      </c>
      <c r="AB76" s="25"/>
    </row>
    <row r="77" spans="1:37" s="4" customFormat="1" ht="17.100000000000001" hidden="1" customHeight="1" x14ac:dyDescent="0.2">
      <c r="A77" s="29" t="s">
        <v>65</v>
      </c>
      <c r="B77" s="29"/>
      <c r="C77" s="29"/>
      <c r="D77" s="30"/>
      <c r="E77" s="29"/>
      <c r="F77" s="29"/>
      <c r="G77" s="32">
        <f t="shared" ref="G77:H77" si="34">SUM(G78:G89)</f>
        <v>0</v>
      </c>
      <c r="H77" s="32">
        <f t="shared" si="34"/>
        <v>0</v>
      </c>
      <c r="I77" s="32">
        <f>SUM(I78:I89)</f>
        <v>0</v>
      </c>
      <c r="J77" s="32">
        <f t="shared" ref="J77:L77" si="35">SUM(J78:J89)</f>
        <v>0</v>
      </c>
      <c r="K77" s="32">
        <f t="shared" si="35"/>
        <v>0</v>
      </c>
      <c r="L77" s="32">
        <f t="shared" si="35"/>
        <v>0</v>
      </c>
      <c r="M77" s="32">
        <f>SUM(M78:M89)</f>
        <v>0</v>
      </c>
      <c r="N77" s="32">
        <f>SUM(N78:N89)</f>
        <v>0</v>
      </c>
      <c r="O77" s="31"/>
      <c r="P77" s="31"/>
      <c r="Q77" s="32"/>
      <c r="R77" s="32">
        <f t="shared" ref="R77" si="36">SUM(R78:R89)</f>
        <v>0</v>
      </c>
      <c r="S77" s="32">
        <f t="shared" ref="S77:U77" si="37">SUM(S78:S89)</f>
        <v>0</v>
      </c>
      <c r="T77" s="32">
        <f t="shared" si="37"/>
        <v>509</v>
      </c>
      <c r="U77" s="32">
        <f t="shared" si="37"/>
        <v>262</v>
      </c>
      <c r="V77" s="32">
        <f t="shared" ref="V77:W77" si="38">SUM(V78:V89)</f>
        <v>157</v>
      </c>
      <c r="W77" s="32">
        <f t="shared" si="38"/>
        <v>105</v>
      </c>
      <c r="X77" s="32">
        <f t="shared" ref="X77:Z77" si="39">SUM(X78:X89)</f>
        <v>105</v>
      </c>
      <c r="Y77" s="32">
        <f>SUM(Y78:Y89)</f>
        <v>0</v>
      </c>
      <c r="Z77" s="32">
        <f t="shared" si="39"/>
        <v>210</v>
      </c>
      <c r="AA77" s="32"/>
      <c r="AB77" s="115"/>
    </row>
    <row r="78" spans="1:37" s="4" customFormat="1" ht="17.100000000000001" hidden="1" customHeight="1" x14ac:dyDescent="0.2">
      <c r="A78" s="88" t="s">
        <v>65</v>
      </c>
      <c r="B78" s="9" t="s">
        <v>117</v>
      </c>
      <c r="C78" s="9" t="s">
        <v>40</v>
      </c>
      <c r="D78" s="18" t="s">
        <v>66</v>
      </c>
      <c r="E78" s="10" t="s">
        <v>67</v>
      </c>
      <c r="F78" s="51" t="s">
        <v>202</v>
      </c>
      <c r="G78" s="13"/>
      <c r="H78" s="13"/>
      <c r="I78" s="13"/>
      <c r="J78" s="13"/>
      <c r="K78" s="13"/>
      <c r="L78" s="13"/>
      <c r="M78" s="12"/>
      <c r="N78" s="12"/>
      <c r="O78" s="21">
        <v>1</v>
      </c>
      <c r="P78" s="51" t="s">
        <v>179</v>
      </c>
      <c r="Q78" s="23"/>
      <c r="R78" s="13"/>
      <c r="S78" s="13"/>
      <c r="T78" s="13"/>
      <c r="U78" s="13">
        <v>80</v>
      </c>
      <c r="V78" s="13">
        <v>80</v>
      </c>
      <c r="W78" s="13"/>
      <c r="X78" s="13"/>
      <c r="Y78" s="13"/>
      <c r="Z78" s="13"/>
      <c r="AA78" s="23">
        <v>2018</v>
      </c>
      <c r="AB78" s="23"/>
    </row>
    <row r="79" spans="1:37" s="4" customFormat="1" ht="17.100000000000001" hidden="1" customHeight="1" x14ac:dyDescent="0.2">
      <c r="A79" s="88" t="s">
        <v>65</v>
      </c>
      <c r="B79" s="54" t="s">
        <v>68</v>
      </c>
      <c r="C79" s="54" t="s">
        <v>69</v>
      </c>
      <c r="D79" s="18" t="s">
        <v>70</v>
      </c>
      <c r="E79" s="86" t="s">
        <v>71</v>
      </c>
      <c r="F79" s="86"/>
      <c r="G79" s="12"/>
      <c r="H79" s="12"/>
      <c r="I79" s="12"/>
      <c r="J79" s="12"/>
      <c r="K79" s="12"/>
      <c r="L79" s="12"/>
      <c r="M79" s="12"/>
      <c r="N79" s="12"/>
      <c r="O79" s="21">
        <v>1</v>
      </c>
      <c r="P79" s="51" t="s">
        <v>179</v>
      </c>
      <c r="Q79" s="23"/>
      <c r="R79" s="12"/>
      <c r="S79" s="12"/>
      <c r="T79" s="12">
        <v>113</v>
      </c>
      <c r="U79" s="12"/>
      <c r="V79" s="12"/>
      <c r="W79" s="12"/>
      <c r="X79" s="12"/>
      <c r="Y79" s="12"/>
      <c r="Z79" s="12"/>
      <c r="AA79" s="23">
        <v>2017</v>
      </c>
      <c r="AB79" s="23"/>
    </row>
    <row r="80" spans="1:37" s="4" customFormat="1" ht="17.100000000000001" hidden="1" customHeight="1" x14ac:dyDescent="0.2">
      <c r="A80" s="88" t="s">
        <v>65</v>
      </c>
      <c r="B80" s="54" t="s">
        <v>68</v>
      </c>
      <c r="C80" s="54" t="s">
        <v>69</v>
      </c>
      <c r="D80" s="18" t="s">
        <v>70</v>
      </c>
      <c r="E80" s="86" t="s">
        <v>71</v>
      </c>
      <c r="F80" s="86"/>
      <c r="G80" s="12"/>
      <c r="H80" s="12"/>
      <c r="I80" s="12"/>
      <c r="J80" s="12"/>
      <c r="K80" s="12"/>
      <c r="L80" s="12"/>
      <c r="M80" s="12"/>
      <c r="N80" s="12"/>
      <c r="O80" s="21">
        <v>1</v>
      </c>
      <c r="P80" s="51" t="s">
        <v>179</v>
      </c>
      <c r="Q80" s="23"/>
      <c r="R80" s="12"/>
      <c r="S80" s="12"/>
      <c r="T80" s="12">
        <v>3</v>
      </c>
      <c r="U80" s="12"/>
      <c r="V80" s="12"/>
      <c r="W80" s="12"/>
      <c r="X80" s="12"/>
      <c r="Y80" s="12"/>
      <c r="Z80" s="12"/>
      <c r="AA80" s="23">
        <v>2017</v>
      </c>
      <c r="AB80" s="23"/>
    </row>
    <row r="81" spans="1:28" s="4" customFormat="1" ht="17.100000000000001" hidden="1" customHeight="1" x14ac:dyDescent="0.2">
      <c r="A81" s="88" t="s">
        <v>65</v>
      </c>
      <c r="B81" s="54" t="s">
        <v>68</v>
      </c>
      <c r="C81" s="54" t="s">
        <v>69</v>
      </c>
      <c r="D81" s="18" t="s">
        <v>72</v>
      </c>
      <c r="E81" s="86" t="s">
        <v>73</v>
      </c>
      <c r="F81" s="86"/>
      <c r="G81" s="12"/>
      <c r="H81" s="12"/>
      <c r="I81" s="12"/>
      <c r="J81" s="12"/>
      <c r="K81" s="12"/>
      <c r="L81" s="12"/>
      <c r="M81" s="12"/>
      <c r="N81" s="12"/>
      <c r="O81" s="21">
        <v>1</v>
      </c>
      <c r="P81" s="51" t="s">
        <v>179</v>
      </c>
      <c r="Q81" s="23"/>
      <c r="R81" s="12"/>
      <c r="S81" s="12"/>
      <c r="T81" s="12">
        <v>95</v>
      </c>
      <c r="U81" s="12"/>
      <c r="V81" s="12"/>
      <c r="W81" s="12"/>
      <c r="X81" s="12"/>
      <c r="Y81" s="12"/>
      <c r="Z81" s="12"/>
      <c r="AA81" s="23">
        <v>2017</v>
      </c>
      <c r="AB81" s="23"/>
    </row>
    <row r="82" spans="1:28" s="4" customFormat="1" ht="17.100000000000001" hidden="1" customHeight="1" x14ac:dyDescent="0.2">
      <c r="A82" s="88" t="s">
        <v>65</v>
      </c>
      <c r="B82" s="54" t="s">
        <v>68</v>
      </c>
      <c r="C82" s="54" t="s">
        <v>69</v>
      </c>
      <c r="D82" s="18" t="s">
        <v>72</v>
      </c>
      <c r="E82" s="86" t="s">
        <v>73</v>
      </c>
      <c r="F82" s="86"/>
      <c r="G82" s="12"/>
      <c r="H82" s="12"/>
      <c r="I82" s="12"/>
      <c r="J82" s="12"/>
      <c r="K82" s="12"/>
      <c r="L82" s="12"/>
      <c r="M82" s="12"/>
      <c r="N82" s="12"/>
      <c r="O82" s="21">
        <v>1</v>
      </c>
      <c r="P82" s="51" t="s">
        <v>179</v>
      </c>
      <c r="Q82" s="23"/>
      <c r="R82" s="12"/>
      <c r="S82" s="12"/>
      <c r="T82" s="12">
        <v>3</v>
      </c>
      <c r="U82" s="12"/>
      <c r="V82" s="12"/>
      <c r="W82" s="12"/>
      <c r="X82" s="12"/>
      <c r="Y82" s="12"/>
      <c r="Z82" s="12"/>
      <c r="AA82" s="23">
        <v>2017</v>
      </c>
      <c r="AB82" s="23"/>
    </row>
    <row r="83" spans="1:28" s="6" customFormat="1" ht="17.100000000000001" hidden="1" customHeight="1" x14ac:dyDescent="0.2">
      <c r="A83" s="88" t="s">
        <v>65</v>
      </c>
      <c r="B83" s="54" t="s">
        <v>68</v>
      </c>
      <c r="C83" s="54" t="s">
        <v>69</v>
      </c>
      <c r="D83" s="18" t="s">
        <v>74</v>
      </c>
      <c r="E83" s="86" t="s">
        <v>75</v>
      </c>
      <c r="F83" s="86"/>
      <c r="G83" s="12"/>
      <c r="H83" s="12"/>
      <c r="I83" s="12"/>
      <c r="J83" s="12"/>
      <c r="K83" s="12"/>
      <c r="L83" s="12"/>
      <c r="M83" s="12"/>
      <c r="N83" s="12"/>
      <c r="O83" s="21">
        <v>1</v>
      </c>
      <c r="P83" s="51" t="s">
        <v>179</v>
      </c>
      <c r="Q83" s="25"/>
      <c r="R83" s="12"/>
      <c r="S83" s="12"/>
      <c r="T83" s="12">
        <v>79</v>
      </c>
      <c r="U83" s="12"/>
      <c r="V83" s="12"/>
      <c r="W83" s="12"/>
      <c r="X83" s="12"/>
      <c r="Y83" s="12"/>
      <c r="Z83" s="12"/>
      <c r="AA83" s="23">
        <v>2017</v>
      </c>
      <c r="AB83" s="25"/>
    </row>
    <row r="84" spans="1:28" s="6" customFormat="1" ht="17.100000000000001" hidden="1" customHeight="1" x14ac:dyDescent="0.2">
      <c r="A84" s="88" t="s">
        <v>65</v>
      </c>
      <c r="B84" s="54" t="s">
        <v>68</v>
      </c>
      <c r="C84" s="54" t="s">
        <v>69</v>
      </c>
      <c r="D84" s="18" t="s">
        <v>74</v>
      </c>
      <c r="E84" s="86" t="s">
        <v>75</v>
      </c>
      <c r="F84" s="86"/>
      <c r="G84" s="12"/>
      <c r="H84" s="12"/>
      <c r="I84" s="12"/>
      <c r="J84" s="12"/>
      <c r="K84" s="12"/>
      <c r="L84" s="12"/>
      <c r="M84" s="12"/>
      <c r="N84" s="12"/>
      <c r="O84" s="21">
        <v>1</v>
      </c>
      <c r="P84" s="51" t="s">
        <v>179</v>
      </c>
      <c r="Q84" s="25"/>
      <c r="R84" s="12"/>
      <c r="S84" s="12"/>
      <c r="T84" s="12">
        <v>2</v>
      </c>
      <c r="U84" s="12"/>
      <c r="V84" s="12"/>
      <c r="W84" s="12"/>
      <c r="X84" s="12"/>
      <c r="Y84" s="12"/>
      <c r="Z84" s="12"/>
      <c r="AA84" s="23">
        <v>2017</v>
      </c>
      <c r="AB84" s="25"/>
    </row>
    <row r="85" spans="1:28" s="6" customFormat="1" ht="17.100000000000001" hidden="1" customHeight="1" x14ac:dyDescent="0.2">
      <c r="A85" s="88" t="s">
        <v>65</v>
      </c>
      <c r="B85" s="54" t="s">
        <v>68</v>
      </c>
      <c r="C85" s="54"/>
      <c r="D85" s="18" t="s">
        <v>76</v>
      </c>
      <c r="E85" s="86" t="s">
        <v>77</v>
      </c>
      <c r="F85" s="86"/>
      <c r="G85" s="12"/>
      <c r="H85" s="12"/>
      <c r="I85" s="12"/>
      <c r="J85" s="12"/>
      <c r="K85" s="12"/>
      <c r="L85" s="12"/>
      <c r="M85" s="12">
        <v>0</v>
      </c>
      <c r="N85" s="12"/>
      <c r="O85" s="21">
        <v>1</v>
      </c>
      <c r="P85" s="51" t="s">
        <v>179</v>
      </c>
      <c r="Q85" s="25"/>
      <c r="R85" s="12"/>
      <c r="S85" s="12"/>
      <c r="T85" s="12">
        <v>211</v>
      </c>
      <c r="U85" s="12"/>
      <c r="V85" s="12"/>
      <c r="W85" s="12"/>
      <c r="X85" s="12"/>
      <c r="Y85" s="12"/>
      <c r="Z85" s="12"/>
      <c r="AA85" s="23">
        <v>2017</v>
      </c>
      <c r="AB85" s="25"/>
    </row>
    <row r="86" spans="1:28" s="6" customFormat="1" ht="17.100000000000001" hidden="1" customHeight="1" x14ac:dyDescent="0.2">
      <c r="A86" s="88" t="s">
        <v>65</v>
      </c>
      <c r="B86" s="54" t="s">
        <v>68</v>
      </c>
      <c r="C86" s="45"/>
      <c r="D86" s="18" t="s">
        <v>76</v>
      </c>
      <c r="E86" s="86" t="s">
        <v>77</v>
      </c>
      <c r="F86" s="86"/>
      <c r="G86" s="12"/>
      <c r="H86" s="12"/>
      <c r="I86" s="12"/>
      <c r="J86" s="12"/>
      <c r="K86" s="12"/>
      <c r="L86" s="12"/>
      <c r="M86" s="12"/>
      <c r="N86" s="12"/>
      <c r="O86" s="21">
        <v>1</v>
      </c>
      <c r="P86" s="51" t="s">
        <v>179</v>
      </c>
      <c r="Q86" s="25"/>
      <c r="R86" s="12"/>
      <c r="S86" s="12"/>
      <c r="T86" s="12">
        <v>3</v>
      </c>
      <c r="U86" s="12"/>
      <c r="V86" s="12"/>
      <c r="W86" s="12"/>
      <c r="X86" s="12"/>
      <c r="Y86" s="12"/>
      <c r="Z86" s="12"/>
      <c r="AA86" s="23">
        <v>2017</v>
      </c>
      <c r="AB86" s="25"/>
    </row>
    <row r="87" spans="1:28" s="6" customFormat="1" ht="20.25" hidden="1" customHeight="1" x14ac:dyDescent="0.2">
      <c r="A87" s="88" t="s">
        <v>65</v>
      </c>
      <c r="B87" s="45" t="s">
        <v>167</v>
      </c>
      <c r="C87" s="45"/>
      <c r="D87" s="18" t="s">
        <v>143</v>
      </c>
      <c r="E87" s="10" t="s">
        <v>144</v>
      </c>
      <c r="F87" s="51" t="s">
        <v>209</v>
      </c>
      <c r="G87" s="13"/>
      <c r="H87" s="13"/>
      <c r="I87" s="13"/>
      <c r="J87" s="13"/>
      <c r="K87" s="13"/>
      <c r="L87" s="13"/>
      <c r="M87" s="12"/>
      <c r="N87" s="12"/>
      <c r="O87" s="21">
        <v>1</v>
      </c>
      <c r="P87" s="51" t="s">
        <v>179</v>
      </c>
      <c r="Q87" s="25"/>
      <c r="R87" s="13"/>
      <c r="S87" s="13"/>
      <c r="T87" s="13"/>
      <c r="U87" s="13">
        <v>77</v>
      </c>
      <c r="V87" s="13">
        <v>77</v>
      </c>
      <c r="W87" s="13"/>
      <c r="X87" s="13"/>
      <c r="Y87" s="13"/>
      <c r="Z87" s="13"/>
      <c r="AA87" s="23">
        <v>2018</v>
      </c>
      <c r="AB87" s="25"/>
    </row>
    <row r="88" spans="1:28" s="6" customFormat="1" ht="24" hidden="1" customHeight="1" x14ac:dyDescent="0.2">
      <c r="A88" s="88" t="s">
        <v>65</v>
      </c>
      <c r="B88" s="63" t="s">
        <v>97</v>
      </c>
      <c r="C88" s="63"/>
      <c r="D88" s="18" t="s">
        <v>168</v>
      </c>
      <c r="E88" s="10" t="s">
        <v>170</v>
      </c>
      <c r="F88" s="95" t="s">
        <v>218</v>
      </c>
      <c r="G88" s="12"/>
      <c r="H88" s="25"/>
      <c r="I88" s="12"/>
      <c r="J88" s="12"/>
      <c r="K88" s="13"/>
      <c r="L88" s="13"/>
      <c r="M88" s="12"/>
      <c r="N88" s="12"/>
      <c r="O88" s="22">
        <v>1</v>
      </c>
      <c r="P88" s="51" t="s">
        <v>179</v>
      </c>
      <c r="Q88" s="24" t="s">
        <v>247</v>
      </c>
      <c r="R88" s="13"/>
      <c r="S88" s="13"/>
      <c r="T88" s="13"/>
      <c r="U88" s="13"/>
      <c r="V88" s="13"/>
      <c r="W88" s="13"/>
      <c r="X88" s="13">
        <v>105</v>
      </c>
      <c r="Y88" s="13"/>
      <c r="Z88" s="13">
        <v>105</v>
      </c>
      <c r="AA88" s="23">
        <v>2019</v>
      </c>
      <c r="AB88" s="23"/>
    </row>
    <row r="89" spans="1:28" s="6" customFormat="1" ht="24.75" hidden="1" customHeight="1" x14ac:dyDescent="0.2">
      <c r="A89" s="88" t="s">
        <v>65</v>
      </c>
      <c r="B89" s="60" t="s">
        <v>176</v>
      </c>
      <c r="C89" s="63"/>
      <c r="D89" s="18" t="s">
        <v>168</v>
      </c>
      <c r="E89" s="10" t="s">
        <v>169</v>
      </c>
      <c r="F89" s="51" t="s">
        <v>211</v>
      </c>
      <c r="G89" s="12"/>
      <c r="I89" s="12"/>
      <c r="J89" s="12"/>
      <c r="K89" s="13"/>
      <c r="L89" s="13"/>
      <c r="M89" s="12"/>
      <c r="N89" s="12"/>
      <c r="O89" s="21">
        <v>1</v>
      </c>
      <c r="P89" s="51" t="s">
        <v>179</v>
      </c>
      <c r="Q89" s="25"/>
      <c r="R89" s="12"/>
      <c r="S89" s="12"/>
      <c r="T89" s="12"/>
      <c r="U89" s="12">
        <v>105</v>
      </c>
      <c r="V89" s="12"/>
      <c r="W89" s="12">
        <v>105</v>
      </c>
      <c r="X89" s="12"/>
      <c r="Y89" s="12"/>
      <c r="Z89" s="12">
        <v>105</v>
      </c>
      <c r="AA89" s="23">
        <v>2018</v>
      </c>
      <c r="AB89" s="25"/>
    </row>
    <row r="90" spans="1:28" s="4" customFormat="1" ht="17.100000000000001" customHeight="1" x14ac:dyDescent="0.2">
      <c r="A90" s="29" t="s">
        <v>78</v>
      </c>
      <c r="B90" s="29"/>
      <c r="C90" s="29"/>
      <c r="D90" s="30"/>
      <c r="E90" s="29"/>
      <c r="F90" s="29"/>
      <c r="G90" s="32">
        <f>SUM(G91:G95)</f>
        <v>45</v>
      </c>
      <c r="H90" s="32">
        <f t="shared" ref="H90:I90" si="40">SUM(H91:H95)</f>
        <v>0</v>
      </c>
      <c r="I90" s="32">
        <f t="shared" si="40"/>
        <v>45</v>
      </c>
      <c r="J90" s="32">
        <f>SUM(J91:J95)</f>
        <v>0</v>
      </c>
      <c r="K90" s="32">
        <f>SUM(K91:K95)</f>
        <v>0</v>
      </c>
      <c r="L90" s="32">
        <f>SUM(L91:L95)</f>
        <v>0</v>
      </c>
      <c r="M90" s="32">
        <f t="shared" ref="M90:N90" si="41">SUM(M91:M95)</f>
        <v>0</v>
      </c>
      <c r="N90" s="32">
        <f t="shared" si="41"/>
        <v>0</v>
      </c>
      <c r="O90" s="31"/>
      <c r="P90" s="31"/>
      <c r="Q90" s="32"/>
      <c r="R90" s="32">
        <f t="shared" ref="R90:Z90" si="42">SUM(R91:R95)</f>
        <v>0</v>
      </c>
      <c r="S90" s="32">
        <f t="shared" si="42"/>
        <v>0</v>
      </c>
      <c r="T90" s="32">
        <f t="shared" si="42"/>
        <v>114</v>
      </c>
      <c r="U90" s="32">
        <f t="shared" si="42"/>
        <v>114</v>
      </c>
      <c r="V90" s="32">
        <f t="shared" ref="V90:W90" si="43">SUM(V91:V95)</f>
        <v>114</v>
      </c>
      <c r="W90" s="32">
        <f t="shared" si="43"/>
        <v>0</v>
      </c>
      <c r="X90" s="32">
        <f t="shared" si="42"/>
        <v>0</v>
      </c>
      <c r="Y90" s="32">
        <f>SUM(Y91:Y95)</f>
        <v>0</v>
      </c>
      <c r="Z90" s="32">
        <f t="shared" si="42"/>
        <v>0</v>
      </c>
      <c r="AA90" s="32"/>
      <c r="AB90" s="115">
        <v>2020</v>
      </c>
    </row>
    <row r="91" spans="1:28" s="6" customFormat="1" ht="24.6" customHeight="1" x14ac:dyDescent="0.2">
      <c r="A91" s="88" t="s">
        <v>78</v>
      </c>
      <c r="B91" s="69" t="s">
        <v>79</v>
      </c>
      <c r="C91" s="69" t="s">
        <v>80</v>
      </c>
      <c r="D91" s="86" t="s">
        <v>81</v>
      </c>
      <c r="E91" s="86" t="s">
        <v>82</v>
      </c>
      <c r="F91" s="95" t="s">
        <v>253</v>
      </c>
      <c r="G91" s="12">
        <v>45</v>
      </c>
      <c r="H91" s="12"/>
      <c r="I91" s="12">
        <v>45</v>
      </c>
      <c r="J91" s="12"/>
      <c r="K91" s="12"/>
      <c r="L91" s="12"/>
      <c r="M91" s="12"/>
      <c r="N91" s="12"/>
      <c r="O91" s="21">
        <v>0.77390000000000003</v>
      </c>
      <c r="P91" s="51" t="s">
        <v>154</v>
      </c>
      <c r="Q91" s="25"/>
      <c r="R91" s="12"/>
      <c r="S91" s="12"/>
      <c r="T91" s="12"/>
      <c r="U91" s="12"/>
      <c r="V91" s="12"/>
      <c r="W91" s="12"/>
      <c r="X91" s="12"/>
      <c r="Y91" s="12"/>
      <c r="Z91" s="12"/>
      <c r="AA91" s="23"/>
      <c r="AB91" s="25">
        <v>2020</v>
      </c>
    </row>
    <row r="92" spans="1:28" s="6" customFormat="1" ht="17.100000000000001" hidden="1" customHeight="1" x14ac:dyDescent="0.2">
      <c r="A92" s="88" t="s">
        <v>78</v>
      </c>
      <c r="B92" s="69" t="s">
        <v>79</v>
      </c>
      <c r="C92" s="69" t="s">
        <v>80</v>
      </c>
      <c r="D92" s="85" t="s">
        <v>83</v>
      </c>
      <c r="E92" s="10" t="s">
        <v>84</v>
      </c>
      <c r="F92" s="51" t="s">
        <v>211</v>
      </c>
      <c r="G92" s="12"/>
      <c r="H92" s="12"/>
      <c r="I92" s="12"/>
      <c r="J92" s="12"/>
      <c r="K92" s="12"/>
      <c r="L92" s="12"/>
      <c r="M92" s="12"/>
      <c r="N92" s="12"/>
      <c r="O92" s="21">
        <v>1</v>
      </c>
      <c r="P92" s="51" t="s">
        <v>179</v>
      </c>
      <c r="Q92" s="25"/>
      <c r="R92" s="12"/>
      <c r="S92" s="12"/>
      <c r="T92" s="12">
        <v>8</v>
      </c>
      <c r="U92" s="12"/>
      <c r="V92" s="12"/>
      <c r="W92" s="12"/>
      <c r="X92" s="12"/>
      <c r="Y92" s="12"/>
      <c r="Z92" s="12"/>
      <c r="AA92" s="23">
        <v>2017</v>
      </c>
      <c r="AB92" s="25"/>
    </row>
    <row r="93" spans="1:28" s="6" customFormat="1" ht="17.100000000000001" hidden="1" customHeight="1" x14ac:dyDescent="0.2">
      <c r="A93" s="88" t="s">
        <v>78</v>
      </c>
      <c r="B93" s="69" t="s">
        <v>79</v>
      </c>
      <c r="C93" s="69" t="s">
        <v>80</v>
      </c>
      <c r="D93" s="85" t="s">
        <v>83</v>
      </c>
      <c r="E93" s="10" t="s">
        <v>85</v>
      </c>
      <c r="F93" s="51" t="s">
        <v>211</v>
      </c>
      <c r="G93" s="12"/>
      <c r="H93" s="12"/>
      <c r="I93" s="12"/>
      <c r="J93" s="12"/>
      <c r="K93" s="12"/>
      <c r="L93" s="12"/>
      <c r="M93" s="12"/>
      <c r="N93" s="12"/>
      <c r="O93" s="21">
        <v>1</v>
      </c>
      <c r="P93" s="51" t="s">
        <v>179</v>
      </c>
      <c r="Q93" s="25"/>
      <c r="R93" s="12"/>
      <c r="S93" s="12"/>
      <c r="T93" s="12">
        <v>55</v>
      </c>
      <c r="U93" s="12"/>
      <c r="V93" s="12"/>
      <c r="W93" s="12"/>
      <c r="X93" s="12"/>
      <c r="Y93" s="12"/>
      <c r="Z93" s="12"/>
      <c r="AA93" s="23">
        <v>2017</v>
      </c>
      <c r="AB93" s="25"/>
    </row>
    <row r="94" spans="1:28" s="6" customFormat="1" ht="17.100000000000001" hidden="1" customHeight="1" x14ac:dyDescent="0.2">
      <c r="A94" s="88" t="s">
        <v>78</v>
      </c>
      <c r="B94" s="69" t="s">
        <v>79</v>
      </c>
      <c r="C94" s="69" t="s">
        <v>80</v>
      </c>
      <c r="D94" s="85" t="s">
        <v>83</v>
      </c>
      <c r="E94" s="11" t="s">
        <v>86</v>
      </c>
      <c r="F94" s="51" t="s">
        <v>211</v>
      </c>
      <c r="G94" s="12"/>
      <c r="H94" s="12"/>
      <c r="I94" s="12"/>
      <c r="J94" s="12"/>
      <c r="K94" s="12"/>
      <c r="L94" s="12"/>
      <c r="M94" s="12"/>
      <c r="N94" s="12"/>
      <c r="O94" s="21">
        <v>1</v>
      </c>
      <c r="P94" s="51" t="s">
        <v>179</v>
      </c>
      <c r="Q94" s="25"/>
      <c r="R94" s="12"/>
      <c r="S94" s="12"/>
      <c r="T94" s="12">
        <v>51</v>
      </c>
      <c r="U94" s="12"/>
      <c r="V94" s="12"/>
      <c r="W94" s="12"/>
      <c r="X94" s="12"/>
      <c r="Y94" s="12"/>
      <c r="Z94" s="12"/>
      <c r="AA94" s="23">
        <v>2017</v>
      </c>
      <c r="AB94" s="25"/>
    </row>
    <row r="95" spans="1:28" s="6" customFormat="1" ht="23.25" hidden="1" customHeight="1" x14ac:dyDescent="0.2">
      <c r="A95" s="88" t="s">
        <v>78</v>
      </c>
      <c r="B95" s="41" t="s">
        <v>36</v>
      </c>
      <c r="C95" s="41"/>
      <c r="D95" s="46" t="s">
        <v>137</v>
      </c>
      <c r="E95" s="10" t="s">
        <v>86</v>
      </c>
      <c r="F95" s="51" t="s">
        <v>205</v>
      </c>
      <c r="G95" s="12"/>
      <c r="H95" s="13"/>
      <c r="J95" s="12"/>
      <c r="K95" s="12"/>
      <c r="L95" s="13"/>
      <c r="M95" s="12"/>
      <c r="N95" s="12"/>
      <c r="O95" s="21">
        <v>1</v>
      </c>
      <c r="P95" s="51" t="s">
        <v>179</v>
      </c>
      <c r="Q95" s="25"/>
      <c r="R95" s="12"/>
      <c r="S95" s="12"/>
      <c r="T95" s="12"/>
      <c r="U95" s="12">
        <v>114</v>
      </c>
      <c r="V95" s="12">
        <v>114</v>
      </c>
      <c r="W95" s="12"/>
      <c r="X95" s="12"/>
      <c r="Y95" s="12"/>
      <c r="Z95" s="12"/>
      <c r="AA95" s="23">
        <v>2018</v>
      </c>
      <c r="AB95" s="25"/>
    </row>
    <row r="96" spans="1:28" s="4" customFormat="1" ht="17.100000000000001" customHeight="1" x14ac:dyDescent="0.2">
      <c r="A96" s="29" t="s">
        <v>87</v>
      </c>
      <c r="B96" s="29"/>
      <c r="C96" s="29"/>
      <c r="D96" s="30"/>
      <c r="E96" s="29"/>
      <c r="F96" s="29"/>
      <c r="G96" s="32">
        <f>SUM(G97:G114)</f>
        <v>144</v>
      </c>
      <c r="H96" s="32">
        <f t="shared" ref="H96:N96" si="44">SUM(H97:H114)</f>
        <v>0</v>
      </c>
      <c r="I96" s="32">
        <f t="shared" si="44"/>
        <v>144</v>
      </c>
      <c r="J96" s="32">
        <f t="shared" si="44"/>
        <v>0</v>
      </c>
      <c r="K96" s="32">
        <f t="shared" si="44"/>
        <v>0</v>
      </c>
      <c r="L96" s="32">
        <f t="shared" si="44"/>
        <v>0</v>
      </c>
      <c r="M96" s="32">
        <f t="shared" si="44"/>
        <v>0</v>
      </c>
      <c r="N96" s="32">
        <f t="shared" si="44"/>
        <v>0</v>
      </c>
      <c r="O96" s="31"/>
      <c r="P96" s="31"/>
      <c r="Q96" s="32"/>
      <c r="R96" s="32">
        <f t="shared" ref="R96" si="45">SUM(R97:R114)</f>
        <v>0</v>
      </c>
      <c r="S96" s="32">
        <f t="shared" ref="S96:U96" si="46">SUM(S97:S114)</f>
        <v>515</v>
      </c>
      <c r="T96" s="32">
        <f t="shared" si="46"/>
        <v>402</v>
      </c>
      <c r="U96" s="32">
        <f t="shared" si="46"/>
        <v>0</v>
      </c>
      <c r="V96" s="32">
        <f t="shared" ref="V96:W96" si="47">SUM(V97:V114)</f>
        <v>0</v>
      </c>
      <c r="W96" s="32">
        <f t="shared" si="47"/>
        <v>0</v>
      </c>
      <c r="X96" s="32">
        <f t="shared" ref="X96:Z96" si="48">SUM(X97:X114)</f>
        <v>406</v>
      </c>
      <c r="Y96" s="32">
        <f>SUM(Y97:Y114)</f>
        <v>0</v>
      </c>
      <c r="Z96" s="32">
        <f t="shared" si="48"/>
        <v>406</v>
      </c>
      <c r="AA96" s="32"/>
      <c r="AB96" s="115">
        <v>2020</v>
      </c>
    </row>
    <row r="97" spans="1:28" s="6" customFormat="1" ht="24.6" hidden="1" customHeight="1" x14ac:dyDescent="0.2">
      <c r="A97" s="88" t="s">
        <v>87</v>
      </c>
      <c r="B97" s="77" t="s">
        <v>88</v>
      </c>
      <c r="C97" s="77" t="s">
        <v>89</v>
      </c>
      <c r="D97" s="18" t="s">
        <v>90</v>
      </c>
      <c r="E97" s="87" t="s">
        <v>188</v>
      </c>
      <c r="F97" s="87"/>
      <c r="G97" s="76"/>
      <c r="H97" s="12"/>
      <c r="I97" s="12"/>
      <c r="J97" s="12"/>
      <c r="K97" s="12"/>
      <c r="L97" s="12"/>
      <c r="M97" s="12"/>
      <c r="N97" s="12"/>
      <c r="O97" s="21">
        <v>0.22090000000000001</v>
      </c>
      <c r="P97" s="50" t="s">
        <v>182</v>
      </c>
      <c r="Q97" s="25"/>
      <c r="R97" s="12"/>
      <c r="S97" s="12"/>
      <c r="T97" s="12"/>
      <c r="U97" s="12"/>
      <c r="V97" s="12"/>
      <c r="W97" s="12"/>
      <c r="X97" s="12"/>
      <c r="Y97" s="12"/>
      <c r="Z97" s="12"/>
      <c r="AA97" s="25">
        <v>2017</v>
      </c>
      <c r="AB97" s="25"/>
    </row>
    <row r="98" spans="1:28" s="6" customFormat="1" ht="24.6" hidden="1" customHeight="1" x14ac:dyDescent="0.2">
      <c r="A98" s="88" t="s">
        <v>87</v>
      </c>
      <c r="B98" s="77" t="s">
        <v>192</v>
      </c>
      <c r="C98" s="73"/>
      <c r="D98" s="18" t="s">
        <v>256</v>
      </c>
      <c r="E98" s="87" t="s">
        <v>188</v>
      </c>
      <c r="F98" s="95" t="s">
        <v>219</v>
      </c>
      <c r="G98" s="76"/>
      <c r="H98" s="12"/>
      <c r="I98" s="12"/>
      <c r="J98" s="12"/>
      <c r="K98" s="12"/>
      <c r="L98" s="12"/>
      <c r="M98" s="79"/>
      <c r="N98" s="12"/>
      <c r="O98" s="21">
        <v>1</v>
      </c>
      <c r="P98" s="51" t="s">
        <v>179</v>
      </c>
      <c r="Q98" s="24" t="s">
        <v>227</v>
      </c>
      <c r="R98" s="12"/>
      <c r="S98" s="12"/>
      <c r="T98" s="12"/>
      <c r="U98" s="12"/>
      <c r="V98" s="12"/>
      <c r="W98" s="12"/>
      <c r="X98" s="12">
        <v>93</v>
      </c>
      <c r="Y98" s="12"/>
      <c r="Z98" s="12">
        <v>93</v>
      </c>
      <c r="AA98" s="23">
        <v>2019</v>
      </c>
      <c r="AB98" s="23"/>
    </row>
    <row r="99" spans="1:28" s="6" customFormat="1" ht="24.6" customHeight="1" x14ac:dyDescent="0.2">
      <c r="A99" s="88" t="s">
        <v>87</v>
      </c>
      <c r="B99" s="77" t="s">
        <v>255</v>
      </c>
      <c r="C99" s="73"/>
      <c r="D99" s="86" t="s">
        <v>256</v>
      </c>
      <c r="E99" s="87" t="s">
        <v>189</v>
      </c>
      <c r="F99" s="95" t="s">
        <v>251</v>
      </c>
      <c r="G99" s="76">
        <v>83</v>
      </c>
      <c r="H99" s="12"/>
      <c r="I99" s="12">
        <v>83</v>
      </c>
      <c r="J99" s="12"/>
      <c r="K99" s="12"/>
      <c r="L99" s="12"/>
      <c r="M99" s="12"/>
      <c r="N99" s="12"/>
      <c r="O99" s="21">
        <v>0.98140000000000005</v>
      </c>
      <c r="P99" s="51" t="s">
        <v>154</v>
      </c>
      <c r="Q99" s="92" t="s">
        <v>224</v>
      </c>
      <c r="R99" s="12"/>
      <c r="S99" s="12"/>
      <c r="T99" s="12"/>
      <c r="U99" s="12"/>
      <c r="V99" s="12"/>
      <c r="W99" s="12"/>
      <c r="X99" s="12"/>
      <c r="Y99" s="12"/>
      <c r="Z99" s="12"/>
      <c r="AA99" s="25"/>
      <c r="AB99" s="23">
        <v>2020</v>
      </c>
    </row>
    <row r="100" spans="1:28" s="6" customFormat="1" ht="24.6" hidden="1" customHeight="1" x14ac:dyDescent="0.2">
      <c r="A100" s="88" t="s">
        <v>87</v>
      </c>
      <c r="B100" s="77" t="s">
        <v>200</v>
      </c>
      <c r="C100" s="85"/>
      <c r="D100" s="18" t="s">
        <v>90</v>
      </c>
      <c r="E100" s="87" t="s">
        <v>189</v>
      </c>
      <c r="F100" s="87"/>
      <c r="G100" s="76"/>
      <c r="H100" s="12"/>
      <c r="I100" s="12"/>
      <c r="J100" s="12"/>
      <c r="K100" s="12"/>
      <c r="L100" s="12"/>
      <c r="M100" s="12"/>
      <c r="N100" s="12"/>
      <c r="O100" s="21">
        <v>0</v>
      </c>
      <c r="P100" s="51" t="s">
        <v>201</v>
      </c>
      <c r="Q100" s="25"/>
      <c r="R100" s="12"/>
      <c r="S100" s="12"/>
      <c r="T100" s="12"/>
      <c r="U100" s="12"/>
      <c r="V100" s="12"/>
      <c r="W100" s="12"/>
      <c r="X100" s="12"/>
      <c r="Y100" s="12"/>
      <c r="Z100" s="12"/>
      <c r="AA100" s="25">
        <v>2018</v>
      </c>
      <c r="AB100" s="25"/>
    </row>
    <row r="101" spans="1:28" s="6" customFormat="1" ht="24.6" hidden="1" customHeight="1" x14ac:dyDescent="0.2">
      <c r="A101" s="88" t="s">
        <v>87</v>
      </c>
      <c r="B101" s="77"/>
      <c r="C101" s="73"/>
      <c r="D101" s="18" t="s">
        <v>91</v>
      </c>
      <c r="E101" s="87" t="s">
        <v>92</v>
      </c>
      <c r="F101" s="87"/>
      <c r="G101" s="12"/>
      <c r="H101" s="12"/>
      <c r="I101" s="12"/>
      <c r="J101" s="12"/>
      <c r="K101" s="12"/>
      <c r="L101" s="12"/>
      <c r="M101" s="25"/>
      <c r="N101" s="25"/>
      <c r="O101" s="21"/>
      <c r="P101" s="51"/>
      <c r="Q101" s="25"/>
      <c r="R101" s="12"/>
      <c r="S101" s="12"/>
      <c r="T101" s="12"/>
      <c r="U101" s="12"/>
      <c r="V101" s="12"/>
      <c r="W101" s="12"/>
      <c r="X101" s="12"/>
      <c r="Y101" s="12"/>
      <c r="Z101" s="12"/>
      <c r="AA101" s="25">
        <v>2017</v>
      </c>
      <c r="AB101" s="25"/>
    </row>
    <row r="102" spans="1:28" s="6" customFormat="1" ht="24.6" hidden="1" customHeight="1" x14ac:dyDescent="0.2">
      <c r="A102" s="88" t="s">
        <v>87</v>
      </c>
      <c r="B102" s="77" t="s">
        <v>191</v>
      </c>
      <c r="C102" s="73"/>
      <c r="D102" s="18" t="s">
        <v>91</v>
      </c>
      <c r="E102" s="87" t="s">
        <v>92</v>
      </c>
      <c r="F102" s="95" t="s">
        <v>219</v>
      </c>
      <c r="G102" s="12"/>
      <c r="H102" s="12"/>
      <c r="I102" s="12"/>
      <c r="J102" s="12"/>
      <c r="K102" s="12"/>
      <c r="L102" s="12"/>
      <c r="M102" s="25"/>
      <c r="N102" s="25"/>
      <c r="O102" s="21">
        <v>1</v>
      </c>
      <c r="P102" s="51" t="s">
        <v>179</v>
      </c>
      <c r="Q102" s="25"/>
      <c r="R102" s="12"/>
      <c r="S102" s="12"/>
      <c r="T102" s="12"/>
      <c r="U102" s="12"/>
      <c r="V102" s="12"/>
      <c r="W102" s="12"/>
      <c r="X102" s="12">
        <v>100</v>
      </c>
      <c r="Y102" s="12"/>
      <c r="Z102" s="12">
        <v>100</v>
      </c>
      <c r="AA102" s="23">
        <v>2019</v>
      </c>
      <c r="AB102" s="23"/>
    </row>
    <row r="103" spans="1:28" s="6" customFormat="1" ht="17.100000000000001" hidden="1" customHeight="1" x14ac:dyDescent="0.2">
      <c r="A103" s="88" t="s">
        <v>87</v>
      </c>
      <c r="B103" s="72" t="s">
        <v>93</v>
      </c>
      <c r="C103" s="48" t="s">
        <v>94</v>
      </c>
      <c r="D103" s="72" t="s">
        <v>95</v>
      </c>
      <c r="E103" s="73" t="s">
        <v>96</v>
      </c>
      <c r="F103" s="51" t="s">
        <v>218</v>
      </c>
      <c r="G103" s="13"/>
      <c r="H103" s="13"/>
      <c r="I103" s="13"/>
      <c r="J103" s="13"/>
      <c r="K103" s="13"/>
      <c r="L103" s="13"/>
      <c r="M103" s="12"/>
      <c r="N103" s="12"/>
      <c r="O103" s="21">
        <v>1</v>
      </c>
      <c r="P103" s="51" t="s">
        <v>179</v>
      </c>
      <c r="Q103" s="25"/>
      <c r="R103" s="13"/>
      <c r="S103" s="13"/>
      <c r="T103" s="13">
        <v>180</v>
      </c>
      <c r="U103" s="13"/>
      <c r="V103" s="13"/>
      <c r="W103" s="13"/>
      <c r="X103" s="13"/>
      <c r="Y103" s="13"/>
      <c r="Z103" s="13"/>
      <c r="AA103" s="23">
        <v>2017</v>
      </c>
      <c r="AB103" s="25"/>
    </row>
    <row r="104" spans="1:28" s="6" customFormat="1" ht="17.100000000000001" hidden="1" customHeight="1" x14ac:dyDescent="0.2">
      <c r="A104" s="88" t="s">
        <v>87</v>
      </c>
      <c r="B104" s="72" t="s">
        <v>93</v>
      </c>
      <c r="C104" s="71" t="s">
        <v>94</v>
      </c>
      <c r="D104" s="72" t="s">
        <v>95</v>
      </c>
      <c r="E104" s="73" t="s">
        <v>96</v>
      </c>
      <c r="F104" s="51"/>
      <c r="G104" s="13"/>
      <c r="H104" s="13"/>
      <c r="I104" s="13"/>
      <c r="J104" s="13"/>
      <c r="K104" s="13"/>
      <c r="L104" s="13"/>
      <c r="M104" s="12"/>
      <c r="N104" s="12"/>
      <c r="O104" s="21">
        <v>1</v>
      </c>
      <c r="P104" s="51" t="s">
        <v>179</v>
      </c>
      <c r="Q104" s="25"/>
      <c r="R104" s="13"/>
      <c r="S104" s="13"/>
      <c r="T104" s="13">
        <v>16</v>
      </c>
      <c r="U104" s="13"/>
      <c r="V104" s="13"/>
      <c r="W104" s="13"/>
      <c r="X104" s="13"/>
      <c r="Y104" s="13"/>
      <c r="Z104" s="13"/>
      <c r="AA104" s="23">
        <v>2017</v>
      </c>
      <c r="AB104" s="25"/>
    </row>
    <row r="105" spans="1:28" s="6" customFormat="1" ht="17.100000000000001" hidden="1" customHeight="1" x14ac:dyDescent="0.2">
      <c r="A105" s="88" t="s">
        <v>87</v>
      </c>
      <c r="B105" s="86" t="s">
        <v>97</v>
      </c>
      <c r="C105" s="86" t="s">
        <v>98</v>
      </c>
      <c r="D105" s="86" t="s">
        <v>99</v>
      </c>
      <c r="E105" s="28" t="s">
        <v>100</v>
      </c>
      <c r="F105" s="51" t="s">
        <v>218</v>
      </c>
      <c r="G105" s="13"/>
      <c r="H105" s="13"/>
      <c r="I105" s="13"/>
      <c r="J105" s="13"/>
      <c r="K105" s="13"/>
      <c r="L105" s="13"/>
      <c r="M105" s="12"/>
      <c r="N105" s="12"/>
      <c r="O105" s="21">
        <v>1</v>
      </c>
      <c r="P105" s="51" t="s">
        <v>179</v>
      </c>
      <c r="Q105" s="25"/>
      <c r="R105" s="12"/>
      <c r="S105" s="12">
        <v>110</v>
      </c>
      <c r="T105" s="13"/>
      <c r="U105" s="13"/>
      <c r="V105" s="13"/>
      <c r="W105" s="13"/>
      <c r="X105" s="13"/>
      <c r="Y105" s="13"/>
      <c r="Z105" s="13"/>
      <c r="AA105" s="23">
        <v>2016</v>
      </c>
      <c r="AB105" s="25"/>
    </row>
    <row r="106" spans="1:28" s="6" customFormat="1" ht="17.100000000000001" hidden="1" customHeight="1" x14ac:dyDescent="0.2">
      <c r="A106" s="88" t="s">
        <v>87</v>
      </c>
      <c r="B106" s="86" t="s">
        <v>97</v>
      </c>
      <c r="C106" s="86" t="s">
        <v>98</v>
      </c>
      <c r="D106" s="86" t="s">
        <v>99</v>
      </c>
      <c r="E106" s="28" t="s">
        <v>142</v>
      </c>
      <c r="F106" s="51"/>
      <c r="G106" s="13"/>
      <c r="H106" s="13"/>
      <c r="I106" s="13"/>
      <c r="J106" s="13"/>
      <c r="K106" s="13"/>
      <c r="L106" s="13"/>
      <c r="M106" s="12"/>
      <c r="N106" s="12"/>
      <c r="O106" s="21">
        <v>1</v>
      </c>
      <c r="P106" s="51" t="s">
        <v>179</v>
      </c>
      <c r="Q106" s="25"/>
      <c r="R106" s="12"/>
      <c r="S106" s="12">
        <v>155</v>
      </c>
      <c r="T106" s="13"/>
      <c r="U106" s="13"/>
      <c r="V106" s="13"/>
      <c r="W106" s="13"/>
      <c r="X106" s="13"/>
      <c r="Y106" s="13"/>
      <c r="Z106" s="13"/>
      <c r="AA106" s="23">
        <v>2016</v>
      </c>
      <c r="AB106" s="25"/>
    </row>
    <row r="107" spans="1:28" s="6" customFormat="1" ht="17.100000000000001" hidden="1" customHeight="1" x14ac:dyDescent="0.2">
      <c r="A107" s="88" t="s">
        <v>87</v>
      </c>
      <c r="B107" s="46" t="s">
        <v>101</v>
      </c>
      <c r="C107" s="47" t="s">
        <v>102</v>
      </c>
      <c r="D107" s="49" t="s">
        <v>91</v>
      </c>
      <c r="E107" s="46" t="s">
        <v>103</v>
      </c>
      <c r="F107" s="51" t="s">
        <v>218</v>
      </c>
      <c r="G107" s="13"/>
      <c r="H107" s="13"/>
      <c r="I107" s="13"/>
      <c r="J107" s="13"/>
      <c r="K107" s="13"/>
      <c r="L107" s="13"/>
      <c r="M107" s="12"/>
      <c r="N107" s="12"/>
      <c r="O107" s="21">
        <v>1</v>
      </c>
      <c r="P107" s="51" t="s">
        <v>179</v>
      </c>
      <c r="Q107" s="25"/>
      <c r="R107" s="25"/>
      <c r="S107" s="25"/>
      <c r="T107" s="13">
        <v>80</v>
      </c>
      <c r="U107" s="13"/>
      <c r="V107" s="13"/>
      <c r="W107" s="13"/>
      <c r="X107" s="13"/>
      <c r="Y107" s="13"/>
      <c r="Z107" s="13"/>
      <c r="AA107" s="23">
        <v>2017</v>
      </c>
      <c r="AB107" s="25"/>
    </row>
    <row r="108" spans="1:28" s="6" customFormat="1" ht="17.100000000000001" hidden="1" customHeight="1" x14ac:dyDescent="0.2">
      <c r="A108" s="88" t="s">
        <v>87</v>
      </c>
      <c r="B108" s="73" t="s">
        <v>45</v>
      </c>
      <c r="C108" s="47" t="s">
        <v>104</v>
      </c>
      <c r="D108" s="72" t="s">
        <v>91</v>
      </c>
      <c r="E108" s="73" t="s">
        <v>105</v>
      </c>
      <c r="F108" s="51"/>
      <c r="G108" s="13"/>
      <c r="H108" s="13"/>
      <c r="I108" s="13"/>
      <c r="J108" s="13"/>
      <c r="K108" s="13"/>
      <c r="L108" s="13"/>
      <c r="M108" s="12"/>
      <c r="N108" s="12"/>
      <c r="O108" s="21">
        <v>1</v>
      </c>
      <c r="P108" s="51" t="s">
        <v>179</v>
      </c>
      <c r="Q108" s="25"/>
      <c r="R108" s="12"/>
      <c r="S108" s="12">
        <v>250</v>
      </c>
      <c r="T108" s="13"/>
      <c r="U108" s="13"/>
      <c r="V108" s="13"/>
      <c r="W108" s="13"/>
      <c r="X108" s="13"/>
      <c r="Y108" s="13"/>
      <c r="Z108" s="13"/>
      <c r="AA108" s="23">
        <v>2016</v>
      </c>
      <c r="AB108" s="25"/>
    </row>
    <row r="109" spans="1:28" s="6" customFormat="1" ht="17.100000000000001" hidden="1" customHeight="1" x14ac:dyDescent="0.2">
      <c r="A109" s="88" t="s">
        <v>87</v>
      </c>
      <c r="B109" s="73" t="s">
        <v>45</v>
      </c>
      <c r="C109" s="70" t="s">
        <v>104</v>
      </c>
      <c r="D109" s="72" t="s">
        <v>91</v>
      </c>
      <c r="E109" s="73" t="s">
        <v>105</v>
      </c>
      <c r="F109" s="51" t="s">
        <v>218</v>
      </c>
      <c r="G109" s="13"/>
      <c r="H109" s="13"/>
      <c r="I109" s="13"/>
      <c r="J109" s="13"/>
      <c r="K109" s="13"/>
      <c r="L109" s="13"/>
      <c r="M109" s="12"/>
      <c r="N109" s="12"/>
      <c r="O109" s="21">
        <v>1</v>
      </c>
      <c r="P109" s="51" t="s">
        <v>179</v>
      </c>
      <c r="Q109" s="25"/>
      <c r="R109" s="13"/>
      <c r="S109" s="13"/>
      <c r="T109" s="13">
        <v>48</v>
      </c>
      <c r="U109" s="13"/>
      <c r="V109" s="13"/>
      <c r="W109" s="13"/>
      <c r="X109" s="13"/>
      <c r="Y109" s="13"/>
      <c r="Z109" s="13"/>
      <c r="AA109" s="23">
        <v>2017</v>
      </c>
      <c r="AB109" s="25"/>
    </row>
    <row r="110" spans="1:28" s="6" customFormat="1" ht="17.100000000000001" hidden="1" customHeight="1" x14ac:dyDescent="0.2">
      <c r="A110" s="88" t="s">
        <v>87</v>
      </c>
      <c r="B110" s="47" t="s">
        <v>139</v>
      </c>
      <c r="C110" s="47"/>
      <c r="D110" s="49" t="s">
        <v>91</v>
      </c>
      <c r="E110" s="47" t="s">
        <v>138</v>
      </c>
      <c r="F110" s="70"/>
      <c r="G110" s="13"/>
      <c r="H110" s="13"/>
      <c r="I110" s="13"/>
      <c r="J110" s="13"/>
      <c r="K110" s="13"/>
      <c r="L110" s="13"/>
      <c r="M110" s="12"/>
      <c r="N110" s="12"/>
      <c r="O110" s="21">
        <v>1</v>
      </c>
      <c r="P110" s="51" t="s">
        <v>179</v>
      </c>
      <c r="Q110" s="25"/>
      <c r="R110" s="13"/>
      <c r="S110" s="13"/>
      <c r="T110" s="13">
        <v>78</v>
      </c>
      <c r="U110" s="13"/>
      <c r="V110" s="13"/>
      <c r="W110" s="13"/>
      <c r="X110" s="13"/>
      <c r="Y110" s="13"/>
      <c r="Z110" s="13"/>
      <c r="AA110" s="23">
        <v>2017</v>
      </c>
      <c r="AB110" s="25"/>
    </row>
    <row r="111" spans="1:28" s="6" customFormat="1" ht="22.5" hidden="1" customHeight="1" x14ac:dyDescent="0.2">
      <c r="A111" s="88" t="s">
        <v>87</v>
      </c>
      <c r="B111" s="60" t="s">
        <v>222</v>
      </c>
      <c r="C111" s="60"/>
      <c r="D111" s="61" t="s">
        <v>171</v>
      </c>
      <c r="E111" s="60" t="s">
        <v>172</v>
      </c>
      <c r="F111" s="95" t="s">
        <v>218</v>
      </c>
      <c r="G111" s="64"/>
      <c r="I111" s="64"/>
      <c r="J111" s="64"/>
      <c r="K111" s="13"/>
      <c r="L111" s="13"/>
      <c r="M111" s="64"/>
      <c r="N111" s="64"/>
      <c r="O111" s="74" t="s">
        <v>257</v>
      </c>
      <c r="P111" s="51" t="s">
        <v>179</v>
      </c>
      <c r="Q111" s="25"/>
      <c r="R111" s="13"/>
      <c r="S111" s="13"/>
      <c r="T111" s="13"/>
      <c r="U111" s="13"/>
      <c r="V111" s="13"/>
      <c r="W111" s="13"/>
      <c r="X111" s="13">
        <v>132</v>
      </c>
      <c r="Y111" s="13"/>
      <c r="Z111" s="13">
        <v>132</v>
      </c>
      <c r="AA111" s="23">
        <v>2019</v>
      </c>
      <c r="AB111" s="23"/>
    </row>
    <row r="112" spans="1:28" s="6" customFormat="1" ht="22.5" hidden="1" customHeight="1" x14ac:dyDescent="0.2">
      <c r="A112" s="88" t="s">
        <v>87</v>
      </c>
      <c r="B112" s="60" t="s">
        <v>177</v>
      </c>
      <c r="C112" s="60"/>
      <c r="D112" s="61" t="s">
        <v>99</v>
      </c>
      <c r="E112" s="60" t="s">
        <v>174</v>
      </c>
      <c r="F112" s="95" t="s">
        <v>213</v>
      </c>
      <c r="G112" s="64"/>
      <c r="H112" s="64"/>
      <c r="I112" s="64"/>
      <c r="J112" s="64"/>
      <c r="K112" s="13"/>
      <c r="L112" s="13"/>
      <c r="M112" s="64"/>
      <c r="N112" s="64"/>
      <c r="O112" s="21">
        <v>1</v>
      </c>
      <c r="P112" s="51" t="s">
        <v>179</v>
      </c>
      <c r="Q112" s="24" t="s">
        <v>247</v>
      </c>
      <c r="R112" s="13"/>
      <c r="S112" s="13"/>
      <c r="T112" s="13"/>
      <c r="U112" s="13"/>
      <c r="V112" s="13"/>
      <c r="W112" s="13"/>
      <c r="X112" s="13">
        <v>81</v>
      </c>
      <c r="Y112" s="13"/>
      <c r="Z112" s="13">
        <v>81</v>
      </c>
      <c r="AA112" s="23">
        <v>2019</v>
      </c>
      <c r="AB112" s="23"/>
    </row>
    <row r="113" spans="1:28" s="6" customFormat="1" ht="22.5" customHeight="1" x14ac:dyDescent="0.2">
      <c r="A113" s="88" t="s">
        <v>87</v>
      </c>
      <c r="B113" s="70" t="s">
        <v>178</v>
      </c>
      <c r="C113" s="70"/>
      <c r="D113" s="86" t="s">
        <v>173</v>
      </c>
      <c r="E113" s="70" t="s">
        <v>175</v>
      </c>
      <c r="F113" s="95" t="s">
        <v>213</v>
      </c>
      <c r="G113" s="64">
        <v>61</v>
      </c>
      <c r="H113" s="64"/>
      <c r="I113" s="64">
        <v>61</v>
      </c>
      <c r="J113" s="13"/>
      <c r="K113" s="13"/>
      <c r="L113" s="13"/>
      <c r="M113" s="64"/>
      <c r="N113" s="64"/>
      <c r="O113" s="21">
        <v>0.81159999999999999</v>
      </c>
      <c r="P113" s="51" t="s">
        <v>154</v>
      </c>
      <c r="Q113" s="25"/>
      <c r="R113" s="13"/>
      <c r="S113" s="13"/>
      <c r="T113" s="13"/>
      <c r="U113" s="13"/>
      <c r="V113" s="13"/>
      <c r="W113" s="13"/>
      <c r="X113" s="13"/>
      <c r="Y113" s="13"/>
      <c r="Z113" s="13"/>
      <c r="AA113" s="25"/>
      <c r="AB113" s="23">
        <v>2020</v>
      </c>
    </row>
    <row r="114" spans="1:28" s="6" customFormat="1" ht="17.100000000000001" hidden="1" customHeight="1" x14ac:dyDescent="0.25">
      <c r="A114" s="88" t="s">
        <v>87</v>
      </c>
      <c r="B114" s="70" t="s">
        <v>178</v>
      </c>
      <c r="C114" s="60"/>
      <c r="D114" s="61" t="s">
        <v>173</v>
      </c>
      <c r="E114" s="60" t="s">
        <v>175</v>
      </c>
      <c r="F114" s="51" t="s">
        <v>213</v>
      </c>
      <c r="G114" s="64"/>
      <c r="H114" s="64"/>
      <c r="I114" s="13"/>
      <c r="J114" s="13"/>
      <c r="K114" s="13"/>
      <c r="L114" s="13"/>
      <c r="M114" s="64"/>
      <c r="N114" s="64"/>
      <c r="O114" s="21">
        <v>0</v>
      </c>
      <c r="P114" s="51" t="s">
        <v>182</v>
      </c>
      <c r="Q114" s="25"/>
      <c r="R114" s="13"/>
      <c r="S114" s="13"/>
      <c r="T114" s="13"/>
      <c r="U114" s="13"/>
      <c r="V114" s="13"/>
      <c r="W114" s="13"/>
      <c r="X114" s="13"/>
      <c r="Y114" s="13"/>
      <c r="Z114" s="13"/>
      <c r="AA114" s="25">
        <v>2018</v>
      </c>
      <c r="AB114" s="25"/>
    </row>
    <row r="115" spans="1:28" s="7" customFormat="1" ht="17.100000000000001" customHeight="1" x14ac:dyDescent="0.25">
      <c r="A115" s="129" t="s">
        <v>106</v>
      </c>
      <c r="B115" s="129"/>
      <c r="C115" s="129"/>
      <c r="D115" s="129"/>
      <c r="E115" s="130"/>
      <c r="F115" s="116"/>
      <c r="G115" s="32">
        <f>G96+G90+G77+G75+G70+G63+G54+G52+G49+G19+G9</f>
        <v>719</v>
      </c>
      <c r="H115" s="32">
        <f t="shared" ref="H115:N115" si="49">H96+H90+H77+H75+H70+H63+H54+H52+H49+H19+H9</f>
        <v>153</v>
      </c>
      <c r="I115" s="32">
        <f t="shared" si="49"/>
        <v>330</v>
      </c>
      <c r="J115" s="32">
        <f>J96+J90+J77+J75+J70+J63+J54+J52+J49+J19+J9</f>
        <v>137</v>
      </c>
      <c r="K115" s="32">
        <f t="shared" si="49"/>
        <v>0</v>
      </c>
      <c r="L115" s="32">
        <f t="shared" si="49"/>
        <v>0</v>
      </c>
      <c r="M115" s="32">
        <f t="shared" si="49"/>
        <v>99</v>
      </c>
      <c r="N115" s="32">
        <f t="shared" si="49"/>
        <v>0</v>
      </c>
      <c r="O115" s="31"/>
      <c r="P115" s="31"/>
      <c r="Q115" s="32"/>
      <c r="R115" s="32">
        <f t="shared" ref="R115:Z115" si="50">R96+R90+R77+R75+R70+R63+R54+R52+R49+R19+R9</f>
        <v>195</v>
      </c>
      <c r="S115" s="32">
        <f t="shared" si="50"/>
        <v>1890</v>
      </c>
      <c r="T115" s="32">
        <f t="shared" si="50"/>
        <v>1921</v>
      </c>
      <c r="U115" s="32">
        <f t="shared" si="50"/>
        <v>1106</v>
      </c>
      <c r="V115" s="32">
        <f t="shared" ref="V115:W115" si="51">V96+V90+V77+V75+V70+V63+V54+V52+V49+V19+V9</f>
        <v>940</v>
      </c>
      <c r="W115" s="32">
        <f t="shared" si="51"/>
        <v>166</v>
      </c>
      <c r="X115" s="32">
        <f t="shared" si="50"/>
        <v>859</v>
      </c>
      <c r="Y115" s="32">
        <f>Y96+Y90+Y77+Y75+Y70+Y63+Y54+Y52+Y49+Y19+Y9</f>
        <v>137</v>
      </c>
      <c r="Z115" s="32">
        <f t="shared" si="50"/>
        <v>1162</v>
      </c>
      <c r="AA115" s="32"/>
      <c r="AB115" s="115">
        <v>2020</v>
      </c>
    </row>
    <row r="116" spans="1:28" hidden="1" x14ac:dyDescent="0.2">
      <c r="D116" s="15"/>
      <c r="E116" s="2"/>
      <c r="F116" s="2"/>
    </row>
    <row r="117" spans="1:28" ht="15.75" hidden="1" customHeight="1" x14ac:dyDescent="0.2">
      <c r="B117" s="34" t="s">
        <v>197</v>
      </c>
      <c r="C117" s="35"/>
      <c r="D117" s="33"/>
      <c r="E117" s="1"/>
      <c r="F117" s="1"/>
      <c r="U117" s="3" t="s">
        <v>244</v>
      </c>
      <c r="Z117" s="127">
        <f>Z30+Z89</f>
        <v>166</v>
      </c>
    </row>
    <row r="118" spans="1:28" ht="12" hidden="1" customHeight="1" x14ac:dyDescent="0.2">
      <c r="B118" s="38" t="s">
        <v>149</v>
      </c>
      <c r="C118" s="39"/>
      <c r="D118" s="40">
        <v>658</v>
      </c>
      <c r="E118" s="1"/>
      <c r="F118" s="1"/>
      <c r="U118" s="3" t="s">
        <v>245</v>
      </c>
      <c r="Z118" s="3">
        <f>Z42+Z98</f>
        <v>160</v>
      </c>
    </row>
    <row r="119" spans="1:28" ht="12" hidden="1" customHeight="1" x14ac:dyDescent="0.2">
      <c r="B119" s="38" t="s">
        <v>150</v>
      </c>
      <c r="C119" s="39"/>
      <c r="D119" s="40">
        <v>3285</v>
      </c>
      <c r="E119" s="1"/>
      <c r="F119" s="1"/>
      <c r="Z119" s="127">
        <f>Z117+Z118</f>
        <v>326</v>
      </c>
    </row>
    <row r="120" spans="1:28" ht="12" hidden="1" customHeight="1" x14ac:dyDescent="0.2">
      <c r="B120" s="38" t="s">
        <v>151</v>
      </c>
      <c r="C120" s="39"/>
      <c r="D120" s="40">
        <v>195</v>
      </c>
      <c r="E120" s="1"/>
      <c r="F120" s="1"/>
    </row>
    <row r="121" spans="1:28" ht="12" hidden="1" customHeight="1" x14ac:dyDescent="0.2">
      <c r="B121" s="38" t="s">
        <v>198</v>
      </c>
      <c r="C121" s="39"/>
      <c r="D121" s="40">
        <v>54</v>
      </c>
      <c r="E121" s="1"/>
      <c r="F121" s="1"/>
    </row>
    <row r="122" spans="1:28" ht="12" hidden="1" customHeight="1" x14ac:dyDescent="0.2">
      <c r="B122" s="36" t="s">
        <v>141</v>
      </c>
      <c r="C122" s="35"/>
      <c r="D122" s="37">
        <f>SUM(D118:D121)</f>
        <v>4192</v>
      </c>
      <c r="E122" s="1"/>
      <c r="F122" s="1"/>
    </row>
    <row r="123" spans="1:28" ht="12" hidden="1" customHeight="1" x14ac:dyDescent="0.2">
      <c r="D123" s="15"/>
      <c r="E123" s="1"/>
      <c r="F123" s="1"/>
    </row>
    <row r="124" spans="1:28" hidden="1" x14ac:dyDescent="0.2">
      <c r="B124" s="34" t="s">
        <v>155</v>
      </c>
      <c r="C124" s="35"/>
      <c r="D124" s="33"/>
    </row>
    <row r="125" spans="1:28" hidden="1" x14ac:dyDescent="0.2">
      <c r="B125" s="38" t="s">
        <v>149</v>
      </c>
      <c r="C125" s="39"/>
      <c r="D125" s="40">
        <v>1608</v>
      </c>
    </row>
    <row r="126" spans="1:28" hidden="1" x14ac:dyDescent="0.2">
      <c r="B126" s="38" t="s">
        <v>150</v>
      </c>
      <c r="C126" s="39"/>
      <c r="D126" s="40">
        <v>1877</v>
      </c>
    </row>
    <row r="127" spans="1:28" hidden="1" x14ac:dyDescent="0.2">
      <c r="B127" s="38" t="s">
        <v>151</v>
      </c>
      <c r="C127" s="39"/>
      <c r="D127" s="40">
        <v>1890</v>
      </c>
    </row>
    <row r="128" spans="1:28" hidden="1" x14ac:dyDescent="0.2">
      <c r="B128" s="38" t="s">
        <v>153</v>
      </c>
      <c r="C128" s="39"/>
      <c r="D128" s="40">
        <f>153+77</f>
        <v>230</v>
      </c>
    </row>
    <row r="129" spans="2:6" hidden="1" x14ac:dyDescent="0.2">
      <c r="B129" s="36" t="s">
        <v>141</v>
      </c>
      <c r="C129" s="35"/>
      <c r="D129" s="37">
        <f>SUM(D125:D128)</f>
        <v>5605</v>
      </c>
    </row>
    <row r="130" spans="2:6" hidden="1" x14ac:dyDescent="0.2"/>
    <row r="131" spans="2:6" hidden="1" x14ac:dyDescent="0.2">
      <c r="B131" s="34" t="s">
        <v>156</v>
      </c>
      <c r="C131" s="35"/>
      <c r="D131" s="33"/>
    </row>
    <row r="132" spans="2:6" hidden="1" x14ac:dyDescent="0.2">
      <c r="B132" s="38" t="s">
        <v>109</v>
      </c>
      <c r="C132" s="39"/>
      <c r="D132" s="40" t="e">
        <f>#REF!+#REF!+#REF!+#REF!+#REF!+#REF!+#REF!+#REF!+#REF!+#REF!+#REF!</f>
        <v>#REF!</v>
      </c>
    </row>
    <row r="133" spans="2:6" hidden="1" x14ac:dyDescent="0.2">
      <c r="B133" s="38" t="s">
        <v>110</v>
      </c>
      <c r="C133" s="39"/>
      <c r="D133" s="40" t="e">
        <f>#REF!+#REF!+#REF!+#REF!+#REF!+#REF!+#REF!+#REF!+#REF!+#REF!+#REF!</f>
        <v>#REF!</v>
      </c>
    </row>
    <row r="134" spans="2:6" hidden="1" x14ac:dyDescent="0.2">
      <c r="B134" s="38" t="s">
        <v>179</v>
      </c>
      <c r="C134" s="39"/>
      <c r="D134" s="40" t="e">
        <f>#REF!+#REF!+#REF!+#REF!+#REF!+#REF!+#REF!+#REF!+#REF!+#REF!+#REF!</f>
        <v>#REF!</v>
      </c>
    </row>
    <row r="135" spans="2:6" hidden="1" x14ac:dyDescent="0.2">
      <c r="B135" s="38" t="s">
        <v>181</v>
      </c>
      <c r="C135" s="39"/>
      <c r="D135" s="40" t="e">
        <f>#REF!+#REF!+#REF!+#REF!+#REF!+#REF!+#REF!+#REF!+#REF!+#REF!+#REF!</f>
        <v>#REF!</v>
      </c>
    </row>
    <row r="136" spans="2:6" hidden="1" x14ac:dyDescent="0.2">
      <c r="B136" s="38" t="s">
        <v>182</v>
      </c>
      <c r="C136" s="39"/>
      <c r="D136" s="40" t="e">
        <f>#REF!+#REF!+#REF!+#REF!+#REF!+#REF!+#REF!+#REF!+#REF!+#REF!+#REF!</f>
        <v>#REF!</v>
      </c>
    </row>
    <row r="137" spans="2:6" hidden="1" x14ac:dyDescent="0.2">
      <c r="B137" s="36" t="s">
        <v>141</v>
      </c>
      <c r="C137" s="35"/>
      <c r="D137" s="37" t="e">
        <f>SUM(D132:D136)</f>
        <v>#REF!</v>
      </c>
    </row>
    <row r="138" spans="2:6" hidden="1" x14ac:dyDescent="0.2"/>
    <row r="139" spans="2:6" hidden="1" x14ac:dyDescent="0.2">
      <c r="B139" s="34" t="s">
        <v>220</v>
      </c>
      <c r="C139" s="33"/>
      <c r="D139" s="34"/>
      <c r="E139" s="81"/>
      <c r="F139" s="81"/>
    </row>
    <row r="140" spans="2:6" hidden="1" x14ac:dyDescent="0.2">
      <c r="B140" s="38" t="s">
        <v>109</v>
      </c>
      <c r="C140" s="40"/>
      <c r="D140" s="80" t="e">
        <f>#REF!</f>
        <v>#REF!</v>
      </c>
      <c r="E140" s="83"/>
      <c r="F140" s="83"/>
    </row>
    <row r="141" spans="2:6" hidden="1" x14ac:dyDescent="0.2">
      <c r="B141" s="38" t="s">
        <v>110</v>
      </c>
      <c r="C141" s="40"/>
      <c r="D141" s="80" t="e">
        <f>#REF!</f>
        <v>#REF!</v>
      </c>
      <c r="E141" s="83"/>
      <c r="F141" s="83"/>
    </row>
    <row r="142" spans="2:6" hidden="1" x14ac:dyDescent="0.2">
      <c r="B142" s="38" t="s">
        <v>179</v>
      </c>
      <c r="C142" s="80"/>
      <c r="D142" s="80" t="e">
        <f>#REF!</f>
        <v>#REF!</v>
      </c>
      <c r="E142" s="82"/>
      <c r="F142" s="82"/>
    </row>
    <row r="143" spans="2:6" hidden="1" x14ac:dyDescent="0.2">
      <c r="B143" s="38" t="s">
        <v>181</v>
      </c>
      <c r="C143" s="80"/>
      <c r="D143" s="80">
        <v>45</v>
      </c>
      <c r="E143" s="82"/>
      <c r="F143" s="82"/>
    </row>
    <row r="144" spans="2:6" hidden="1" x14ac:dyDescent="0.2">
      <c r="B144" s="38" t="s">
        <v>199</v>
      </c>
      <c r="C144" s="80"/>
      <c r="D144" s="80" t="e">
        <f>#REF!</f>
        <v>#REF!</v>
      </c>
      <c r="E144" s="82"/>
      <c r="F144" s="82"/>
    </row>
    <row r="145" spans="2:6" hidden="1" x14ac:dyDescent="0.2">
      <c r="B145" s="38"/>
      <c r="C145" s="80"/>
      <c r="D145" s="80"/>
      <c r="E145" s="82"/>
      <c r="F145" s="82"/>
    </row>
    <row r="146" spans="2:6" hidden="1" x14ac:dyDescent="0.2">
      <c r="B146" s="35" t="s">
        <v>141</v>
      </c>
      <c r="C146" s="37"/>
      <c r="D146" s="37" t="e">
        <f>SUM(D140:D144)</f>
        <v>#REF!</v>
      </c>
      <c r="E146" s="84"/>
      <c r="F146" s="84"/>
    </row>
    <row r="147" spans="2:6" hidden="1" x14ac:dyDescent="0.2"/>
    <row r="148" spans="2:6" hidden="1" x14ac:dyDescent="0.2">
      <c r="B148" s="34" t="s">
        <v>221</v>
      </c>
      <c r="C148" s="33"/>
      <c r="D148" s="34"/>
    </row>
    <row r="149" spans="2:6" hidden="1" x14ac:dyDescent="0.2">
      <c r="B149" s="38" t="s">
        <v>109</v>
      </c>
      <c r="C149" s="40"/>
      <c r="D149" s="91" t="e">
        <f>#REF!</f>
        <v>#REF!</v>
      </c>
    </row>
    <row r="150" spans="2:6" hidden="1" x14ac:dyDescent="0.2">
      <c r="B150" s="38" t="s">
        <v>110</v>
      </c>
      <c r="C150" s="40"/>
      <c r="D150" s="91" t="e">
        <f>#REF!</f>
        <v>#REF!</v>
      </c>
    </row>
    <row r="151" spans="2:6" hidden="1" x14ac:dyDescent="0.2">
      <c r="B151" s="38" t="s">
        <v>179</v>
      </c>
      <c r="C151" s="80"/>
      <c r="D151" s="91" t="e">
        <f>#REF!</f>
        <v>#REF!</v>
      </c>
    </row>
    <row r="152" spans="2:6" hidden="1" x14ac:dyDescent="0.2">
      <c r="B152" s="38" t="s">
        <v>181</v>
      </c>
      <c r="C152" s="80"/>
      <c r="D152" s="91" t="e">
        <f>#REF!</f>
        <v>#REF!</v>
      </c>
    </row>
    <row r="153" spans="2:6" hidden="1" x14ac:dyDescent="0.2">
      <c r="B153" s="38" t="s">
        <v>182</v>
      </c>
      <c r="C153" s="80"/>
      <c r="D153" s="91" t="e">
        <f>#REF!</f>
        <v>#REF!</v>
      </c>
    </row>
    <row r="154" spans="2:6" hidden="1" x14ac:dyDescent="0.2">
      <c r="B154" s="38" t="s">
        <v>212</v>
      </c>
      <c r="C154" s="80"/>
      <c r="D154" s="91" t="e">
        <f>#REF!</f>
        <v>#REF!</v>
      </c>
    </row>
    <row r="155" spans="2:6" hidden="1" x14ac:dyDescent="0.2">
      <c r="B155" s="38" t="s">
        <v>201</v>
      </c>
      <c r="C155" s="80"/>
      <c r="D155" s="91" t="e">
        <f>#REF!</f>
        <v>#REF!</v>
      </c>
    </row>
    <row r="156" spans="2:6" hidden="1" x14ac:dyDescent="0.2">
      <c r="B156" s="35" t="s">
        <v>141</v>
      </c>
      <c r="C156" s="37"/>
      <c r="D156" s="37" t="e">
        <f>SUM(D149:D155)</f>
        <v>#REF!</v>
      </c>
    </row>
    <row r="157" spans="2:6" hidden="1" x14ac:dyDescent="0.2"/>
    <row r="158" spans="2:6" hidden="1" x14ac:dyDescent="0.2">
      <c r="B158" s="34" t="s">
        <v>258</v>
      </c>
      <c r="C158" s="33"/>
      <c r="D158" s="34"/>
    </row>
    <row r="159" spans="2:6" hidden="1" x14ac:dyDescent="0.2">
      <c r="B159" s="38" t="s">
        <v>109</v>
      </c>
      <c r="C159" s="40"/>
      <c r="D159" s="91">
        <v>217</v>
      </c>
    </row>
    <row r="160" spans="2:6" hidden="1" x14ac:dyDescent="0.2">
      <c r="B160" s="38" t="s">
        <v>110</v>
      </c>
      <c r="C160" s="40"/>
      <c r="D160" s="91">
        <v>403</v>
      </c>
    </row>
    <row r="161" spans="2:7" hidden="1" x14ac:dyDescent="0.2">
      <c r="B161" s="38" t="s">
        <v>179</v>
      </c>
      <c r="C161" s="80"/>
      <c r="D161" s="91">
        <v>859</v>
      </c>
    </row>
    <row r="162" spans="2:7" hidden="1" x14ac:dyDescent="0.2">
      <c r="B162" s="38" t="s">
        <v>181</v>
      </c>
      <c r="C162" s="80"/>
      <c r="D162" s="91">
        <v>0</v>
      </c>
    </row>
    <row r="163" spans="2:7" hidden="1" x14ac:dyDescent="0.2">
      <c r="B163" s="38" t="s">
        <v>182</v>
      </c>
      <c r="C163" s="80"/>
      <c r="D163" s="91">
        <v>99</v>
      </c>
    </row>
    <row r="164" spans="2:7" hidden="1" x14ac:dyDescent="0.2">
      <c r="B164" s="38" t="s">
        <v>212</v>
      </c>
      <c r="C164" s="80"/>
      <c r="D164" s="91">
        <v>0</v>
      </c>
    </row>
    <row r="165" spans="2:7" hidden="1" x14ac:dyDescent="0.2">
      <c r="B165" s="38" t="s">
        <v>201</v>
      </c>
      <c r="C165" s="80"/>
      <c r="D165" s="91">
        <v>0</v>
      </c>
    </row>
    <row r="166" spans="2:7" hidden="1" x14ac:dyDescent="0.2">
      <c r="B166" s="35" t="s">
        <v>141</v>
      </c>
      <c r="C166" s="37"/>
      <c r="D166" s="37">
        <f>SUM(D159:D165)</f>
        <v>1578</v>
      </c>
    </row>
    <row r="168" spans="2:7" x14ac:dyDescent="0.2">
      <c r="B168" s="34" t="s">
        <v>273</v>
      </c>
      <c r="C168" s="33"/>
      <c r="D168" s="34"/>
      <c r="G168" s="133"/>
    </row>
    <row r="169" spans="2:7" x14ac:dyDescent="0.2">
      <c r="B169" s="38" t="s">
        <v>109</v>
      </c>
      <c r="C169" s="40"/>
      <c r="D169" s="91">
        <v>153</v>
      </c>
    </row>
    <row r="170" spans="2:7" x14ac:dyDescent="0.2">
      <c r="B170" s="38" t="s">
        <v>110</v>
      </c>
      <c r="C170" s="40"/>
      <c r="D170" s="91">
        <v>330</v>
      </c>
    </row>
    <row r="171" spans="2:7" x14ac:dyDescent="0.2">
      <c r="B171" s="38" t="s">
        <v>179</v>
      </c>
      <c r="C171" s="80"/>
      <c r="D171" s="91">
        <v>137</v>
      </c>
    </row>
    <row r="172" spans="2:7" x14ac:dyDescent="0.2">
      <c r="B172" s="38" t="s">
        <v>181</v>
      </c>
      <c r="C172" s="80"/>
      <c r="D172" s="91">
        <v>0</v>
      </c>
    </row>
    <row r="173" spans="2:7" x14ac:dyDescent="0.2">
      <c r="B173" s="38" t="s">
        <v>182</v>
      </c>
      <c r="C173" s="80"/>
      <c r="D173" s="91">
        <v>99</v>
      </c>
    </row>
    <row r="174" spans="2:7" x14ac:dyDescent="0.2">
      <c r="B174" s="35" t="s">
        <v>141</v>
      </c>
      <c r="C174" s="37"/>
      <c r="D174" s="37">
        <f>SUM(D169:D173)</f>
        <v>719</v>
      </c>
    </row>
  </sheetData>
  <autoFilter ref="A8:AB122">
    <filterColumn colId="27">
      <customFilters>
        <customFilter operator="notEqual" val=" "/>
      </customFilters>
    </filterColumn>
  </autoFilter>
  <mergeCells count="3">
    <mergeCell ref="A115:E115"/>
    <mergeCell ref="A6:F6"/>
    <mergeCell ref="A7:P7"/>
  </mergeCells>
  <printOptions horizontalCentered="1"/>
  <pageMargins left="0.31496062992125984" right="0.51181102362204722" top="0.74803149606299213" bottom="0.15748031496062992" header="0.31496062992125984" footer="0.31496062992125984"/>
  <pageSetup paperSize="5" scale="70" orientation="landscape" r:id="rId1"/>
  <rowBreaks count="1" manualBreakCount="1">
    <brk id="76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SEMBRANDO</vt:lpstr>
      <vt:lpstr>SEMBRANDO!Área_de_impresión</vt:lpstr>
      <vt:lpstr>SEMBRANDO!Títulos_a_imprimir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cortiz</dc:creator>
  <cp:lastModifiedBy>Mirtha Graciela Echeverria Valiente</cp:lastModifiedBy>
  <cp:lastPrinted>2020-07-13T14:01:23Z</cp:lastPrinted>
  <dcterms:created xsi:type="dcterms:W3CDTF">2017-01-03T12:50:32Z</dcterms:created>
  <dcterms:modified xsi:type="dcterms:W3CDTF">2020-07-31T12:47:37Z</dcterms:modified>
</cp:coreProperties>
</file>